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r\Informes de Fin de mes 2017ç\Osiptel - Reporte de Calidad - Anexo 8\TIF y TR  Internet\Calidad 2017\"/>
    </mc:Choice>
  </mc:AlternateContent>
  <bookViews>
    <workbookView xWindow="240" yWindow="105" windowWidth="10740" windowHeight="6165" tabRatio="473" firstSheet="5" activeTab="11"/>
  </bookViews>
  <sheets>
    <sheet name="2005" sheetId="4" r:id="rId1"/>
    <sheet name="2006" sheetId="7" r:id="rId2"/>
    <sheet name="2007" sheetId="8" r:id="rId3"/>
    <sheet name="2008" sheetId="9" r:id="rId4"/>
    <sheet name="2009" sheetId="10" r:id="rId5"/>
    <sheet name="2010" sheetId="11" r:id="rId6"/>
    <sheet name="2011" sheetId="12" r:id="rId7"/>
    <sheet name="2012" sheetId="13" r:id="rId8"/>
    <sheet name="2013" sheetId="14" r:id="rId9"/>
    <sheet name="2014" sheetId="15" r:id="rId10"/>
    <sheet name="2016" sheetId="16" r:id="rId11"/>
    <sheet name="2017" sheetId="17" r:id="rId12"/>
  </sheets>
  <calcPr calcId="162913"/>
</workbook>
</file>

<file path=xl/calcChain.xml><?xml version="1.0" encoding="utf-8"?>
<calcChain xmlns="http://schemas.openxmlformats.org/spreadsheetml/2006/main">
  <c r="R8" i="17" l="1"/>
  <c r="O8" i="17" l="1"/>
  <c r="U8" i="17" l="1"/>
  <c r="T8" i="17"/>
  <c r="S8" i="17"/>
  <c r="Q8" i="17"/>
  <c r="P8" i="17"/>
  <c r="N8" i="17"/>
  <c r="M8" i="17"/>
  <c r="L8" i="17"/>
  <c r="K8" i="17"/>
  <c r="J8" i="17"/>
  <c r="S8" i="16" l="1"/>
  <c r="J8" i="16" l="1"/>
  <c r="N8" i="16"/>
  <c r="O8" i="15"/>
  <c r="K8" i="16" l="1"/>
  <c r="L8" i="16"/>
  <c r="M8" i="16"/>
  <c r="O8" i="16"/>
  <c r="P8" i="16"/>
  <c r="Q8" i="16"/>
  <c r="R8" i="16"/>
  <c r="T8" i="16"/>
  <c r="U8" i="16"/>
  <c r="I8" i="15" l="1"/>
  <c r="H8" i="15"/>
  <c r="G8" i="15"/>
  <c r="F8" i="15"/>
  <c r="N8" i="15" l="1"/>
  <c r="M8" i="15"/>
  <c r="L8" i="15"/>
  <c r="K8" i="15"/>
  <c r="J8" i="15"/>
  <c r="E8" i="15"/>
  <c r="D8" i="15"/>
  <c r="G8" i="14"/>
  <c r="O8" i="14"/>
  <c r="N8" i="14"/>
  <c r="M8" i="14"/>
  <c r="L8" i="14"/>
  <c r="K8" i="14"/>
  <c r="J8" i="14"/>
  <c r="I8" i="14"/>
  <c r="H8" i="14"/>
  <c r="F8" i="14"/>
  <c r="E8" i="14"/>
  <c r="D8" i="14"/>
  <c r="O8" i="13"/>
  <c r="N8" i="13"/>
  <c r="M8" i="13"/>
  <c r="L8" i="13"/>
  <c r="K8" i="13"/>
  <c r="J8" i="13"/>
  <c r="I8" i="13"/>
  <c r="H8" i="13"/>
  <c r="G8" i="13"/>
  <c r="F8" i="13"/>
  <c r="E8" i="13"/>
  <c r="D8" i="13"/>
  <c r="O8" i="12"/>
  <c r="N8" i="12"/>
  <c r="M8" i="12"/>
  <c r="L8" i="12"/>
  <c r="K8" i="12"/>
  <c r="J8" i="12"/>
  <c r="I8" i="12"/>
  <c r="H8" i="12"/>
  <c r="G8" i="12"/>
  <c r="F8" i="12"/>
  <c r="E8" i="12"/>
  <c r="D8" i="12"/>
  <c r="F8" i="11"/>
  <c r="D8" i="11"/>
  <c r="E8" i="11"/>
  <c r="G8" i="11"/>
  <c r="H8" i="11"/>
  <c r="I8" i="11"/>
  <c r="J8" i="11"/>
  <c r="K8" i="11"/>
  <c r="L8" i="11"/>
  <c r="M8" i="11"/>
  <c r="N8" i="11"/>
  <c r="O8" i="11"/>
  <c r="O8" i="10"/>
  <c r="N8" i="10"/>
  <c r="M8" i="10"/>
  <c r="L8" i="10"/>
  <c r="K8" i="10"/>
  <c r="J8" i="10"/>
  <c r="I8" i="10"/>
  <c r="H8" i="10"/>
  <c r="G8" i="10"/>
  <c r="F8" i="10"/>
  <c r="E8" i="10"/>
  <c r="D8" i="10"/>
  <c r="O8" i="9"/>
  <c r="O20" i="9"/>
  <c r="N20" i="9"/>
  <c r="D8" i="9"/>
  <c r="E8" i="9"/>
  <c r="F8" i="9"/>
  <c r="G8" i="9"/>
  <c r="H20" i="9"/>
  <c r="H8" i="9"/>
  <c r="I20" i="9"/>
  <c r="I8" i="9" s="1"/>
  <c r="J20" i="9"/>
  <c r="J8" i="9"/>
  <c r="K20" i="9"/>
  <c r="K8" i="9"/>
  <c r="L20" i="9"/>
  <c r="L8" i="9"/>
  <c r="M20" i="9"/>
  <c r="M8" i="9"/>
  <c r="N8" i="9"/>
  <c r="D8" i="8"/>
  <c r="E8" i="8"/>
  <c r="F8" i="8"/>
  <c r="G8" i="8"/>
  <c r="H8" i="8"/>
  <c r="I8" i="8"/>
  <c r="J8" i="8"/>
  <c r="K8" i="8"/>
  <c r="L8" i="8"/>
  <c r="M8" i="8"/>
  <c r="N8" i="8"/>
  <c r="O8" i="8"/>
  <c r="D8" i="7"/>
  <c r="E8" i="7"/>
  <c r="F8" i="7"/>
  <c r="G8" i="7"/>
  <c r="H8" i="7"/>
  <c r="I8" i="7"/>
  <c r="J8" i="7"/>
  <c r="K8" i="7"/>
  <c r="L8" i="7"/>
  <c r="M8" i="7"/>
  <c r="N8" i="7"/>
  <c r="O8" i="7"/>
  <c r="D8" i="4"/>
  <c r="E8" i="4"/>
  <c r="F8" i="4"/>
  <c r="G8" i="4"/>
  <c r="H8" i="4"/>
  <c r="I8" i="4"/>
  <c r="J8" i="4"/>
</calcChain>
</file>

<file path=xl/sharedStrings.xml><?xml version="1.0" encoding="utf-8"?>
<sst xmlns="http://schemas.openxmlformats.org/spreadsheetml/2006/main" count="537" uniqueCount="88">
  <si>
    <t>Año 2005</t>
  </si>
  <si>
    <t>Año 2006</t>
  </si>
  <si>
    <t>Año 2007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</si>
  <si>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</si>
  <si>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</si>
  <si>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</si>
  <si>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</si>
  <si>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</si>
  <si>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</si>
  <si>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</si>
  <si>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</si>
  <si>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</si>
  <si>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</si>
  <si>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</si>
  <si>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</si>
  <si>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Tasa de Incidencia de Fallas</t>
  </si>
  <si>
    <t>Indicador</t>
  </si>
  <si>
    <t xml:space="preserve">     Líneas de Servicio</t>
  </si>
  <si>
    <t xml:space="preserve">     - Averías Reportadas / Líneas en Servicio</t>
  </si>
  <si>
    <t xml:space="preserve">     - Averías Reparadas / Averías Reportadas</t>
  </si>
  <si>
    <t>Meta</t>
  </si>
  <si>
    <t xml:space="preserve">  =&lt; 9.00%</t>
  </si>
  <si>
    <t>Respuesta de Operadora</t>
  </si>
  <si>
    <t xml:space="preserve">     Total tentativas de llamadas al sistema operador</t>
  </si>
  <si>
    <t xml:space="preserve">            Llamadas atendidas &lt; 20 segundos</t>
  </si>
  <si>
    <t xml:space="preserve"> &lt; 24 Horas</t>
  </si>
  <si>
    <t xml:space="preserve"> &gt; 72 Horas</t>
  </si>
  <si>
    <t xml:space="preserve"> 0 800 10671 (Tacna)</t>
  </si>
  <si>
    <t xml:space="preserve"> 0 800 10672 (Arequipa)</t>
  </si>
  <si>
    <t>Tasa de Ocupación de Enlaces</t>
  </si>
  <si>
    <t>http://monitor.star.com.pe</t>
  </si>
  <si>
    <t>http://mailtacna.star.com.pe/cacti/</t>
  </si>
  <si>
    <t>Empresa:</t>
  </si>
  <si>
    <t>Star Global Com S.A.</t>
  </si>
  <si>
    <t>Servicio:</t>
  </si>
  <si>
    <t>Servicio de Acceso a Internet</t>
  </si>
  <si>
    <t>Año:</t>
  </si>
  <si>
    <t xml:space="preserve">     - Link Para Usuarios de Arequipa:</t>
  </si>
  <si>
    <t xml:space="preserve">     - Link Para Usuarios de Tacna:</t>
  </si>
  <si>
    <t xml:space="preserve">     Averías Reportadas - Arequipa</t>
  </si>
  <si>
    <t xml:space="preserve">     Averías Reportadas - Tacna</t>
  </si>
  <si>
    <t>Año 2008</t>
  </si>
  <si>
    <t>http://monitortacna.star.com.pe/</t>
  </si>
  <si>
    <t>Año 2009</t>
  </si>
  <si>
    <t>Star Global Com S.A.C.</t>
  </si>
  <si>
    <t>-</t>
  </si>
  <si>
    <t>Año 2010</t>
  </si>
  <si>
    <t>Año 2011</t>
  </si>
  <si>
    <t>Año 2012</t>
  </si>
  <si>
    <t>Año 2013</t>
  </si>
  <si>
    <t>Año 2014</t>
  </si>
  <si>
    <t>INDICADOR</t>
  </si>
  <si>
    <t>FORMULA</t>
  </si>
  <si>
    <t>META</t>
  </si>
  <si>
    <t>ENERO</t>
  </si>
  <si>
    <t>Averias Reportadas /Lineas de Servicio</t>
  </si>
  <si>
    <t xml:space="preserve">Averias Reparadas del total de averias Reportadas </t>
  </si>
  <si>
    <t>Tasa de Incidencia a Fallas</t>
  </si>
  <si>
    <t>&lt; 24 Hrs</t>
  </si>
  <si>
    <t>Link Para Usuarios de Tacna:</t>
  </si>
  <si>
    <t>Link Para Usuarios de Arequipa: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</si>
  <si>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</si>
  <si>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</si>
  <si>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</si>
  <si>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</si>
  <si>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</si>
  <si>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</si>
  <si>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</si>
  <si>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</si>
  <si>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</si>
  <si>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</si>
  <si>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</si>
  <si>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=&lt; 2.00%</t>
  </si>
  <si>
    <t>Repuesta de Operadora</t>
  </si>
  <si>
    <t>Tasa de Trasnferencia de Datos</t>
  </si>
  <si>
    <t>http://monitor.star.com.pe/</t>
  </si>
  <si>
    <t>http://www.star.com.pe/speedtest/</t>
  </si>
  <si>
    <t>http://mailtacna.star.com.pe/speedtest/</t>
  </si>
  <si>
    <t>Tasa de Ocupacion de Enlaces</t>
  </si>
  <si>
    <t>Mediciones de prueba de la empresa</t>
  </si>
  <si>
    <t>No aplica</t>
  </si>
  <si>
    <t>≤ 40 Seg.</t>
  </si>
  <si>
    <t>≤ 20 Seg.</t>
  </si>
  <si>
    <r>
      <t xml:space="preserve">RO </t>
    </r>
    <r>
      <rPr>
        <vertAlign val="subscript"/>
        <sz val="10"/>
        <rFont val="Arial"/>
        <family val="2"/>
      </rPr>
      <t>Tramo 1</t>
    </r>
    <r>
      <rPr>
        <sz val="10"/>
        <rFont val="Arial"/>
        <family val="2"/>
      </rPr>
      <t xml:space="preserve"> (primer tramo):</t>
    </r>
  </si>
  <si>
    <r>
      <t xml:space="preserve">RO </t>
    </r>
    <r>
      <rPr>
        <vertAlign val="subscript"/>
        <sz val="10"/>
        <rFont val="Arial"/>
        <family val="2"/>
      </rPr>
      <t>Tramo 2</t>
    </r>
    <r>
      <rPr>
        <sz val="10"/>
        <rFont val="Arial"/>
        <family val="2"/>
      </rPr>
      <t xml:space="preserve"> segundo tramo):</t>
    </r>
  </si>
  <si>
    <t>Resultados de la medición de los indicadores VP (expresado como porcentaje de la velocidad máxima) y de los valores promedio de los parámetros del servicio TPP, L, VL; medidos entre las 10:00 y 23:59 horas contra un servidor ubicado en el núcleo de su red, en el NAP Perú y fuera del territorio nacional. Se deberá incluir una breve descripción de las mediciones efectuadas (planes incluidos, cantidad de sondas de medición usadas, distritos incluidos, cantidad de mediciones efectuadas).</t>
  </si>
  <si>
    <t>AÑO 2016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</si>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</sst>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.45"/>
      <color indexed="12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vertAlign val="subscript"/>
      <sz val="10"/>
      <name val="Arial"/>
      <family val="2"/>
    </font>
    <font>
      <sz val="10.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 applyBorder="1"/>
    <xf numFmtId="165" fontId="3" fillId="0" borderId="0" xfId="0" applyNumberFormat="1" applyFont="1" applyFill="1" applyBorder="1"/>
    <xf numFmtId="0" fontId="6" fillId="0" borderId="0" xfId="0" applyFont="1" applyBorder="1"/>
    <xf numFmtId="165" fontId="6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4" fillId="0" borderId="1" xfId="1" applyFont="1" applyBorder="1" applyAlignment="1" applyProtection="1"/>
    <xf numFmtId="0" fontId="6" fillId="0" borderId="4" xfId="0" applyFont="1" applyBorder="1" applyAlignment="1">
      <alignment horizontal="center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165" fontId="6" fillId="0" borderId="0" xfId="0" applyNumberFormat="1" applyFont="1" applyFill="1" applyBorder="1" applyProtection="1">
      <protection hidden="1"/>
    </xf>
    <xf numFmtId="10" fontId="6" fillId="0" borderId="1" xfId="2" quotePrefix="1" applyNumberFormat="1" applyFont="1" applyBorder="1"/>
    <xf numFmtId="165" fontId="6" fillId="0" borderId="0" xfId="0" applyNumberFormat="1" applyFont="1" applyFill="1"/>
    <xf numFmtId="165" fontId="6" fillId="2" borderId="0" xfId="0" applyNumberFormat="1" applyFont="1" applyFill="1" applyBorder="1"/>
    <xf numFmtId="165" fontId="6" fillId="2" borderId="0" xfId="0" applyNumberFormat="1" applyFont="1" applyFill="1" applyBorder="1" applyProtection="1">
      <protection hidden="1"/>
    </xf>
    <xf numFmtId="0" fontId="0" fillId="2" borderId="0" xfId="0" applyFill="1"/>
    <xf numFmtId="0" fontId="3" fillId="0" borderId="0" xfId="0" applyFont="1" applyFill="1" applyBorder="1" applyAlignment="1">
      <alignment horizontal="center"/>
    </xf>
    <xf numFmtId="166" fontId="6" fillId="0" borderId="1" xfId="2" applyNumberFormat="1" applyFont="1" applyFill="1" applyBorder="1"/>
    <xf numFmtId="10" fontId="6" fillId="0" borderId="1" xfId="2" applyNumberFormat="1" applyFont="1" applyFill="1" applyBorder="1"/>
    <xf numFmtId="10" fontId="6" fillId="0" borderId="1" xfId="0" applyNumberFormat="1" applyFont="1" applyFill="1" applyBorder="1"/>
    <xf numFmtId="166" fontId="6" fillId="0" borderId="1" xfId="2" quotePrefix="1" applyNumberFormat="1" applyFont="1" applyFill="1" applyBorder="1"/>
    <xf numFmtId="10" fontId="6" fillId="0" borderId="1" xfId="2" quotePrefix="1" applyNumberFormat="1" applyFont="1" applyFill="1" applyBorder="1"/>
    <xf numFmtId="165" fontId="0" fillId="0" borderId="0" xfId="0" applyNumberFormat="1"/>
    <xf numFmtId="165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10" fontId="1" fillId="0" borderId="1" xfId="2" quotePrefix="1" applyNumberFormat="1" applyFont="1" applyFill="1" applyBorder="1"/>
    <xf numFmtId="10" fontId="1" fillId="0" borderId="1" xfId="0" applyNumberFormat="1" applyFont="1" applyBorder="1"/>
    <xf numFmtId="10" fontId="1" fillId="0" borderId="1" xfId="2" applyNumberFormat="1" applyFont="1" applyFill="1" applyBorder="1"/>
    <xf numFmtId="0" fontId="1" fillId="0" borderId="0" xfId="0" applyFont="1"/>
    <xf numFmtId="10" fontId="1" fillId="0" borderId="1" xfId="2" quotePrefix="1" applyNumberFormat="1" applyFont="1" applyBorder="1"/>
    <xf numFmtId="0" fontId="3" fillId="0" borderId="0" xfId="0" applyFont="1" applyBorder="1" applyAlignment="1">
      <alignment horizontal="left"/>
    </xf>
    <xf numFmtId="10" fontId="1" fillId="3" borderId="1" xfId="2" applyNumberFormat="1" applyFont="1" applyFill="1" applyBorder="1"/>
    <xf numFmtId="10" fontId="1" fillId="3" borderId="1" xfId="2" quotePrefix="1" applyNumberFormat="1" applyFont="1" applyFill="1" applyBorder="1"/>
    <xf numFmtId="0" fontId="1" fillId="3" borderId="0" xfId="0" applyFont="1" applyFill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Alignment="1" applyProtection="1"/>
    <xf numFmtId="0" fontId="3" fillId="0" borderId="0" xfId="0" applyFont="1" applyBorder="1" applyAlignment="1">
      <alignment horizontal="center" vertical="center" wrapText="1"/>
    </xf>
    <xf numFmtId="0" fontId="7" fillId="0" borderId="0" xfId="1" applyBorder="1" applyAlignment="1" applyProtection="1">
      <alignment horizontal="center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5" xfId="0" applyBorder="1" applyAlignment="1"/>
    <xf numFmtId="10" fontId="8" fillId="3" borderId="5" xfId="0" applyNumberFormat="1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65" fontId="1" fillId="0" borderId="1" xfId="0" applyNumberFormat="1" applyFont="1" applyFill="1" applyBorder="1"/>
    <xf numFmtId="10" fontId="1" fillId="0" borderId="19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8" fillId="3" borderId="15" xfId="0" applyNumberFormat="1" applyFont="1" applyFill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8" fillId="3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10" fontId="1" fillId="0" borderId="19" xfId="0" applyNumberFormat="1" applyFont="1" applyFill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10" fontId="1" fillId="0" borderId="15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1" applyBorder="1" applyAlignment="1" applyProtection="1">
      <alignment horizontal="center"/>
    </xf>
    <xf numFmtId="0" fontId="7" fillId="0" borderId="14" xfId="1" applyBorder="1" applyAlignment="1" applyProtection="1">
      <alignment horizontal="center"/>
    </xf>
    <xf numFmtId="0" fontId="7" fillId="0" borderId="18" xfId="1" applyBorder="1" applyAlignment="1" applyProtection="1">
      <alignment horizontal="center"/>
    </xf>
    <xf numFmtId="0" fontId="7" fillId="0" borderId="15" xfId="1" applyBorder="1" applyAlignment="1" applyProtection="1">
      <alignment horizontal="center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17" xfId="1" applyFont="1" applyBorder="1" applyAlignment="1" applyProtection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10" fillId="0" borderId="5" xfId="0" applyNumberFormat="1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3226" name="Line 16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3227" name="Line 17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21507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9355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9356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10379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10380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11403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11404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17547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17548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18567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18568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19551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19552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0</xdr:col>
      <xdr:colOff>2876550</xdr:colOff>
      <xdr:row>0</xdr:row>
      <xdr:rowOff>0</xdr:rowOff>
    </xdr:to>
    <xdr:sp macro="" textlink="">
      <xdr:nvSpPr>
        <xdr:cNvPr id="20535" name="Line 1"/>
        <xdr:cNvSpPr>
          <a:spLocks noChangeShapeType="1"/>
        </xdr:cNvSpPr>
      </xdr:nvSpPr>
      <xdr:spPr bwMode="auto">
        <a:xfrm>
          <a:off x="190500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13</xdr:row>
      <xdr:rowOff>0</xdr:rowOff>
    </xdr:from>
    <xdr:to>
      <xdr:col>0</xdr:col>
      <xdr:colOff>2876550</xdr:colOff>
      <xdr:row>13</xdr:row>
      <xdr:rowOff>0</xdr:rowOff>
    </xdr:to>
    <xdr:sp macro="" textlink="">
      <xdr:nvSpPr>
        <xdr:cNvPr id="20536" name="Line 2"/>
        <xdr:cNvSpPr>
          <a:spLocks noChangeShapeType="1"/>
        </xdr:cNvSpPr>
      </xdr:nvSpPr>
      <xdr:spPr bwMode="auto">
        <a:xfrm>
          <a:off x="190500" y="21431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iltacna.star.com.pe/cacti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r.com.pe/speedtest/" TargetMode="External"/><Relationship Id="rId2" Type="http://schemas.openxmlformats.org/officeDocument/2006/relationships/hyperlink" Target="http://monitor.star.com.pe/" TargetMode="External"/><Relationship Id="rId1" Type="http://schemas.openxmlformats.org/officeDocument/2006/relationships/hyperlink" Target="http://monitortacna.star.com.pe/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mailtacna.star.com.pe/speedtes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r.com.pe/speedtest/" TargetMode="External"/><Relationship Id="rId2" Type="http://schemas.openxmlformats.org/officeDocument/2006/relationships/hyperlink" Target="http://monitor.star.com.pe/" TargetMode="External"/><Relationship Id="rId1" Type="http://schemas.openxmlformats.org/officeDocument/2006/relationships/hyperlink" Target="http://monitortacna.star.com.pe/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mailtacna.star.com.pe/speedtes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ailtacna.star.com.pe/cacti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ailtacna.star.com.pe/cacti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monitortacna.star.com.pe/" TargetMode="External"/><Relationship Id="rId1" Type="http://schemas.openxmlformats.org/officeDocument/2006/relationships/hyperlink" Target="http://monitor.star.com.pe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baseColWidth="10" defaultRowHeight="12.75" x14ac:dyDescent="0.2"/>
  <cols>
    <col min="1" max="1" width="44.5703125" style="2" bestFit="1" customWidth="1"/>
    <col min="2" max="2" width="30.140625" style="2" customWidth="1"/>
    <col min="3" max="3" width="14.140625" style="2" customWidth="1"/>
    <col min="4" max="4" width="14" style="4" bestFit="1" customWidth="1"/>
    <col min="5" max="6" width="13.7109375" style="4" bestFit="1" customWidth="1"/>
    <col min="7" max="10" width="14" style="4" bestFit="1" customWidth="1"/>
  </cols>
  <sheetData>
    <row r="1" spans="1:10" x14ac:dyDescent="0.2">
      <c r="A1" s="1" t="s">
        <v>32</v>
      </c>
      <c r="B1" s="1" t="s">
        <v>33</v>
      </c>
    </row>
    <row r="2" spans="1:10" x14ac:dyDescent="0.2">
      <c r="A2" s="8" t="s">
        <v>34</v>
      </c>
      <c r="B2" s="8" t="s">
        <v>35</v>
      </c>
      <c r="C2" s="10"/>
      <c r="D2" s="5"/>
      <c r="E2" s="5"/>
      <c r="F2" s="5"/>
      <c r="G2" s="5"/>
      <c r="H2" s="5"/>
      <c r="I2" s="5"/>
      <c r="J2" s="5"/>
    </row>
    <row r="3" spans="1:10" x14ac:dyDescent="0.2">
      <c r="A3" s="8" t="s">
        <v>36</v>
      </c>
      <c r="B3" s="12">
        <v>2005</v>
      </c>
      <c r="C3" s="10"/>
      <c r="D3" s="5"/>
      <c r="E3" s="5"/>
      <c r="F3" s="5"/>
      <c r="G3" s="5"/>
      <c r="H3" s="5"/>
      <c r="I3" s="5"/>
      <c r="J3" s="5"/>
    </row>
    <row r="4" spans="1:10" ht="15.75" x14ac:dyDescent="0.25">
      <c r="A4" s="29"/>
      <c r="B4" s="10"/>
      <c r="C4" s="10"/>
      <c r="D4" s="87" t="s">
        <v>0</v>
      </c>
      <c r="E4" s="87"/>
      <c r="F4" s="87"/>
      <c r="G4" s="87"/>
      <c r="H4" s="87"/>
      <c r="I4" s="87"/>
      <c r="J4" s="87"/>
    </row>
    <row r="5" spans="1:10" x14ac:dyDescent="0.2">
      <c r="A5" s="88" t="s">
        <v>16</v>
      </c>
      <c r="B5" s="88"/>
      <c r="C5" s="13" t="s">
        <v>20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</row>
    <row r="6" spans="1:10" x14ac:dyDescent="0.2">
      <c r="A6" s="10"/>
      <c r="B6" s="10"/>
      <c r="C6" s="10"/>
      <c r="D6" s="6"/>
      <c r="E6" s="6"/>
      <c r="F6" s="6"/>
      <c r="G6" s="6"/>
      <c r="H6" s="6"/>
      <c r="I6" s="6"/>
      <c r="J6" s="6"/>
    </row>
    <row r="7" spans="1:10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9"/>
    </row>
    <row r="8" spans="1:10" x14ac:dyDescent="0.2">
      <c r="A8" s="92" t="s">
        <v>18</v>
      </c>
      <c r="B8" s="92"/>
      <c r="C8" s="13" t="s">
        <v>21</v>
      </c>
      <c r="D8" s="31">
        <f t="shared" ref="D8:J8" si="0">SUM(D21:D22)/D20</f>
        <v>3.2486709982279975E-2</v>
      </c>
      <c r="E8" s="31">
        <f t="shared" si="0"/>
        <v>3.2286729857819906E-2</v>
      </c>
      <c r="F8" s="31">
        <f t="shared" si="0"/>
        <v>3.8898862956313583E-2</v>
      </c>
      <c r="G8" s="31">
        <f t="shared" si="0"/>
        <v>4.1591320072332731E-2</v>
      </c>
      <c r="H8" s="31">
        <f t="shared" si="0"/>
        <v>4.1414752116082226E-2</v>
      </c>
      <c r="I8" s="31">
        <f t="shared" si="0"/>
        <v>4.0120663650075418E-2</v>
      </c>
      <c r="J8" s="31">
        <f t="shared" si="0"/>
        <v>3.720508166969147E-2</v>
      </c>
    </row>
    <row r="9" spans="1:10" x14ac:dyDescent="0.2">
      <c r="A9" s="16" t="s">
        <v>19</v>
      </c>
      <c r="B9" s="14" t="s">
        <v>25</v>
      </c>
      <c r="C9" s="93"/>
      <c r="D9" s="32">
        <v>1</v>
      </c>
      <c r="E9" s="32">
        <v>0.97</v>
      </c>
      <c r="F9" s="32">
        <v>0.97</v>
      </c>
      <c r="G9" s="32">
        <v>0.96</v>
      </c>
      <c r="H9" s="32">
        <v>1</v>
      </c>
      <c r="I9" s="32">
        <v>0.97</v>
      </c>
      <c r="J9" s="32">
        <v>0.96899999999999997</v>
      </c>
    </row>
    <row r="10" spans="1:10" x14ac:dyDescent="0.2">
      <c r="A10" s="16" t="s">
        <v>19</v>
      </c>
      <c r="B10" s="14" t="s">
        <v>26</v>
      </c>
      <c r="C10" s="93"/>
      <c r="D10" s="31">
        <v>0</v>
      </c>
      <c r="E10" s="31">
        <v>0.03</v>
      </c>
      <c r="F10" s="31">
        <v>0.03</v>
      </c>
      <c r="G10" s="31">
        <v>0.04</v>
      </c>
      <c r="H10" s="31">
        <v>0</v>
      </c>
      <c r="I10" s="31">
        <v>0.03</v>
      </c>
      <c r="J10" s="31">
        <v>3.2000000000000001E-2</v>
      </c>
    </row>
    <row r="12" spans="1:10" x14ac:dyDescent="0.2">
      <c r="A12" s="1" t="s">
        <v>22</v>
      </c>
      <c r="B12" s="1"/>
    </row>
    <row r="13" spans="1:10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</row>
    <row r="14" spans="1:10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</row>
    <row r="16" spans="1:10" x14ac:dyDescent="0.2">
      <c r="A16" s="1" t="s">
        <v>29</v>
      </c>
    </row>
    <row r="17" spans="1:10" x14ac:dyDescent="0.2">
      <c r="A17" s="15" t="s">
        <v>37</v>
      </c>
      <c r="B17" s="19" t="s">
        <v>30</v>
      </c>
    </row>
    <row r="18" spans="1:10" x14ac:dyDescent="0.2">
      <c r="A18" s="15" t="s">
        <v>38</v>
      </c>
      <c r="B18" s="19" t="s">
        <v>31</v>
      </c>
    </row>
    <row r="20" spans="1:10" hidden="1" x14ac:dyDescent="0.2">
      <c r="B20" s="10" t="s">
        <v>17</v>
      </c>
      <c r="C20" s="10"/>
      <c r="D20" s="26">
        <v>3386</v>
      </c>
      <c r="E20" s="26">
        <v>3376</v>
      </c>
      <c r="F20" s="26">
        <v>3342</v>
      </c>
      <c r="G20" s="26">
        <v>3318</v>
      </c>
      <c r="H20" s="26">
        <v>3308</v>
      </c>
      <c r="I20" s="26">
        <v>3315</v>
      </c>
      <c r="J20" s="26">
        <v>3306</v>
      </c>
    </row>
    <row r="21" spans="1:10" hidden="1" x14ac:dyDescent="0.2">
      <c r="B21" s="2" t="s">
        <v>39</v>
      </c>
      <c r="C21" s="5"/>
      <c r="D21" s="26">
        <v>100</v>
      </c>
      <c r="E21" s="26">
        <v>104</v>
      </c>
      <c r="F21" s="26">
        <v>127</v>
      </c>
      <c r="G21" s="26">
        <v>137</v>
      </c>
      <c r="H21" s="26">
        <v>136</v>
      </c>
      <c r="I21" s="26">
        <v>130</v>
      </c>
      <c r="J21" s="27">
        <v>122</v>
      </c>
    </row>
    <row r="22" spans="1:10" hidden="1" x14ac:dyDescent="0.2">
      <c r="B22" s="2" t="s">
        <v>40</v>
      </c>
      <c r="C22" s="5"/>
      <c r="D22" s="11">
        <v>10</v>
      </c>
      <c r="E22" s="11">
        <v>5</v>
      </c>
      <c r="F22" s="11">
        <v>3</v>
      </c>
      <c r="G22" s="11">
        <v>1</v>
      </c>
      <c r="H22" s="11">
        <v>1</v>
      </c>
      <c r="I22" s="11">
        <v>3</v>
      </c>
      <c r="J22" s="23">
        <v>1</v>
      </c>
    </row>
    <row r="23" spans="1:10" x14ac:dyDescent="0.2">
      <c r="B23" s="5"/>
      <c r="D23" s="25"/>
      <c r="E23" s="25"/>
      <c r="F23" s="25"/>
      <c r="G23" s="25"/>
      <c r="H23" s="25"/>
      <c r="I23" s="25"/>
      <c r="J23" s="25"/>
    </row>
  </sheetData>
  <mergeCells count="6">
    <mergeCell ref="D4:J4"/>
    <mergeCell ref="A5:B5"/>
    <mergeCell ref="A7:B7"/>
    <mergeCell ref="C13:C14"/>
    <mergeCell ref="A8:B8"/>
    <mergeCell ref="C9:C10"/>
  </mergeCells>
  <phoneticPr fontId="2" type="noConversion"/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1" workbookViewId="0">
      <selection activeCell="D29" sqref="D29"/>
    </sheetView>
  </sheetViews>
  <sheetFormatPr baseColWidth="10" defaultRowHeight="12.75" x14ac:dyDescent="0.2"/>
  <cols>
    <col min="1" max="1" width="44.5703125" bestFit="1" customWidth="1"/>
    <col min="2" max="2" width="29.28515625" bestFit="1" customWidth="1"/>
  </cols>
  <sheetData>
    <row r="1" spans="1:15" x14ac:dyDescent="0.2">
      <c r="A1" s="1" t="s">
        <v>32</v>
      </c>
      <c r="B1" s="1" t="s">
        <v>44</v>
      </c>
      <c r="C1" s="2"/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2014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50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2.91005291005291E-3</v>
      </c>
      <c r="E8" s="31">
        <f t="shared" si="0"/>
        <v>1.1857707509881424E-3</v>
      </c>
      <c r="F8" s="31">
        <f t="shared" si="0"/>
        <v>1.2661433274246644E-3</v>
      </c>
      <c r="G8" s="31">
        <f t="shared" si="0"/>
        <v>1.6133035492678085E-3</v>
      </c>
      <c r="H8" s="31">
        <f t="shared" si="0"/>
        <v>4.8649963512527365E-4</v>
      </c>
      <c r="I8" s="31">
        <f t="shared" si="0"/>
        <v>6.0408360517095561E-4</v>
      </c>
      <c r="J8" s="40">
        <f t="shared" si="0"/>
        <v>6.3291139240506328E-3</v>
      </c>
      <c r="K8" s="40">
        <f t="shared" si="0"/>
        <v>1.8574413745066172E-3</v>
      </c>
      <c r="L8" s="40">
        <f t="shared" si="0"/>
        <v>1.841620626151013E-3</v>
      </c>
      <c r="M8" s="40">
        <f t="shared" si="0"/>
        <v>1.934676226243314E-3</v>
      </c>
      <c r="N8" s="44">
        <f t="shared" si="0"/>
        <v>4.3965706748735987E-4</v>
      </c>
      <c r="O8" s="44">
        <f t="shared" si="0"/>
        <v>7.742506359915939E-4</v>
      </c>
    </row>
    <row r="9" spans="1:15" x14ac:dyDescent="0.2">
      <c r="A9" s="16" t="s">
        <v>19</v>
      </c>
      <c r="B9" s="14" t="s">
        <v>25</v>
      </c>
      <c r="C9" s="93"/>
      <c r="D9" s="32">
        <v>0.86399999999999999</v>
      </c>
      <c r="E9" s="34">
        <v>0.88900000000000001</v>
      </c>
      <c r="F9" s="34">
        <v>0.9</v>
      </c>
      <c r="G9" s="38">
        <v>0.94</v>
      </c>
      <c r="H9" s="38">
        <v>0.96299999999999997</v>
      </c>
      <c r="I9" s="40">
        <v>0.91200000000000003</v>
      </c>
      <c r="J9" s="38">
        <v>0.83</v>
      </c>
      <c r="K9" s="38">
        <v>0.93799999999999994</v>
      </c>
      <c r="L9" s="38">
        <v>0.93799999999999994</v>
      </c>
      <c r="M9" s="38">
        <v>0.92200000000000004</v>
      </c>
      <c r="N9" s="45">
        <v>1</v>
      </c>
      <c r="O9" s="38">
        <v>1</v>
      </c>
    </row>
    <row r="10" spans="1:15" x14ac:dyDescent="0.2">
      <c r="A10" s="16" t="s">
        <v>19</v>
      </c>
      <c r="B10" s="14" t="s">
        <v>26</v>
      </c>
      <c r="C10" s="93"/>
      <c r="D10" s="31">
        <v>0</v>
      </c>
      <c r="E10" s="34">
        <v>0</v>
      </c>
      <c r="F10" s="34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45">
        <v>0</v>
      </c>
      <c r="O10" s="38">
        <v>0</v>
      </c>
    </row>
    <row r="11" spans="1:15" x14ac:dyDescent="0.2">
      <c r="A11" s="2"/>
      <c r="B11" s="2"/>
      <c r="C11" s="2"/>
      <c r="D11" s="2"/>
      <c r="E11" s="2"/>
      <c r="F11" s="37"/>
      <c r="G11" s="37"/>
      <c r="H11" s="37"/>
      <c r="I11" s="37"/>
      <c r="J11" s="41"/>
      <c r="K11" s="41"/>
      <c r="L11" s="41"/>
      <c r="M11" s="41"/>
      <c r="N11" s="46"/>
      <c r="O11" s="41"/>
    </row>
    <row r="12" spans="1:15" x14ac:dyDescent="0.2">
      <c r="A12" s="1" t="s">
        <v>22</v>
      </c>
      <c r="B12" s="1"/>
      <c r="C12" s="2"/>
      <c r="D12" s="2"/>
      <c r="E12" s="2"/>
      <c r="F12" s="37"/>
      <c r="G12" s="37"/>
      <c r="H12" s="37"/>
      <c r="I12" s="37"/>
      <c r="J12" s="41"/>
      <c r="K12" s="41"/>
      <c r="L12" s="41"/>
      <c r="M12" s="41"/>
      <c r="N12" s="46"/>
      <c r="O12" s="41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42">
        <v>1</v>
      </c>
      <c r="N13" s="45">
        <v>1</v>
      </c>
      <c r="O13" s="42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39">
        <v>1</v>
      </c>
      <c r="I14" s="39">
        <v>1</v>
      </c>
      <c r="J14" s="39">
        <v>1</v>
      </c>
      <c r="K14" s="39">
        <v>1</v>
      </c>
      <c r="L14" s="39">
        <v>1</v>
      </c>
      <c r="M14" s="42">
        <v>1</v>
      </c>
      <c r="N14" s="45">
        <v>1</v>
      </c>
      <c r="O14" s="42">
        <v>1</v>
      </c>
    </row>
    <row r="15" spans="1:15" x14ac:dyDescent="0.2">
      <c r="A15" s="2"/>
      <c r="B15" s="2"/>
      <c r="C15" s="2"/>
    </row>
    <row r="16" spans="1:15" x14ac:dyDescent="0.2">
      <c r="A16" s="1" t="s">
        <v>29</v>
      </c>
      <c r="B16" s="2"/>
      <c r="C16" s="2"/>
    </row>
    <row r="17" spans="1:15" x14ac:dyDescent="0.2">
      <c r="A17" s="15" t="s">
        <v>37</v>
      </c>
      <c r="B17" s="19" t="s">
        <v>30</v>
      </c>
      <c r="C17" s="2"/>
    </row>
    <row r="18" spans="1:15" x14ac:dyDescent="0.2">
      <c r="A18" s="15" t="s">
        <v>38</v>
      </c>
      <c r="B18" s="19" t="s">
        <v>42</v>
      </c>
      <c r="C18" s="2"/>
    </row>
    <row r="19" spans="1:15" ht="17.25" customHeight="1" x14ac:dyDescent="0.2">
      <c r="A19" s="2"/>
      <c r="B19" s="2"/>
      <c r="C19" s="2"/>
      <c r="F19" s="35"/>
    </row>
    <row r="20" spans="1:15" ht="0.75" customHeight="1" x14ac:dyDescent="0.2">
      <c r="A20" s="2"/>
      <c r="B20" s="10" t="s">
        <v>17</v>
      </c>
      <c r="C20" s="10"/>
      <c r="D20" s="11">
        <v>7560</v>
      </c>
      <c r="E20" s="11">
        <v>7590</v>
      </c>
      <c r="F20" s="11">
        <v>7898</v>
      </c>
      <c r="G20" s="11">
        <v>8058</v>
      </c>
      <c r="H20" s="11">
        <v>8222</v>
      </c>
      <c r="I20" s="11">
        <v>8277</v>
      </c>
      <c r="J20" s="11">
        <v>8374</v>
      </c>
      <c r="K20" s="11">
        <v>8614</v>
      </c>
      <c r="L20" s="11">
        <v>8688</v>
      </c>
      <c r="M20" s="11">
        <v>8787</v>
      </c>
      <c r="N20" s="11">
        <v>9098</v>
      </c>
      <c r="O20" s="11">
        <v>9041</v>
      </c>
    </row>
    <row r="21" spans="1:15" ht="21" hidden="1" customHeight="1" x14ac:dyDescent="0.2">
      <c r="A21" s="2"/>
      <c r="B21" s="2" t="s">
        <v>39</v>
      </c>
      <c r="C21" s="5"/>
      <c r="D21" s="11">
        <v>11</v>
      </c>
      <c r="E21" s="11">
        <v>5</v>
      </c>
      <c r="F21" s="11">
        <v>8</v>
      </c>
      <c r="G21" s="11">
        <v>12</v>
      </c>
      <c r="H21" s="11">
        <v>3</v>
      </c>
      <c r="I21" s="11">
        <v>3</v>
      </c>
      <c r="J21" s="11">
        <v>51</v>
      </c>
      <c r="K21" s="11">
        <v>14</v>
      </c>
      <c r="L21" s="11">
        <v>13</v>
      </c>
      <c r="M21" s="11">
        <v>17</v>
      </c>
      <c r="N21" s="11">
        <v>4</v>
      </c>
      <c r="O21" s="11">
        <v>7</v>
      </c>
    </row>
    <row r="22" spans="1:15" ht="18" hidden="1" customHeight="1" x14ac:dyDescent="0.2">
      <c r="A22" s="2"/>
      <c r="B22" s="2" t="s">
        <v>40</v>
      </c>
      <c r="C22" s="5"/>
      <c r="D22" s="11">
        <v>11</v>
      </c>
      <c r="E22" s="11">
        <v>4</v>
      </c>
      <c r="F22" s="11">
        <v>2</v>
      </c>
      <c r="G22" s="11">
        <v>1</v>
      </c>
      <c r="H22" s="11">
        <v>1</v>
      </c>
      <c r="I22" s="11">
        <v>2</v>
      </c>
      <c r="J22" s="11">
        <v>2</v>
      </c>
      <c r="K22" s="11">
        <v>2</v>
      </c>
      <c r="L22" s="36">
        <v>3</v>
      </c>
      <c r="M22" s="11">
        <v>0</v>
      </c>
      <c r="N22" s="11">
        <v>0</v>
      </c>
      <c r="O22" s="11">
        <v>0</v>
      </c>
    </row>
    <row r="23" spans="1:15" ht="14.25" customHeight="1" x14ac:dyDescent="0.2"/>
  </sheetData>
  <mergeCells count="6">
    <mergeCell ref="C13:C14"/>
    <mergeCell ref="D4:O4"/>
    <mergeCell ref="A5:B5"/>
    <mergeCell ref="A7:B7"/>
    <mergeCell ref="A8:B8"/>
    <mergeCell ref="C9:C10"/>
  </mergeCells>
  <hyperlinks>
    <hyperlink ref="B17" r:id="rId1"/>
    <hyperlink ref="B18" r:id="rId2"/>
  </hyperlinks>
  <pageMargins left="0.70866141732283472" right="0.70866141732283472" top="0.74803149606299213" bottom="0.74803149606299213" header="0.31496062992125984" footer="0.31496062992125984"/>
  <pageSetup scale="55" orientation="landscape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85" zoomScaleNormal="85" workbookViewId="0">
      <selection sqref="A1:XFD1048576"/>
    </sheetView>
  </sheetViews>
  <sheetFormatPr baseColWidth="10" defaultRowHeight="12.75" x14ac:dyDescent="0.2"/>
  <cols>
    <col min="1" max="1" width="2.42578125" customWidth="1"/>
    <col min="3" max="3" width="13" customWidth="1"/>
    <col min="4" max="4" width="7.28515625" customWidth="1"/>
    <col min="6" max="6" width="23.85546875" customWidth="1"/>
    <col min="7" max="7" width="16.42578125" customWidth="1"/>
    <col min="8" max="8" width="19.140625" customWidth="1"/>
    <col min="9" max="9" width="15.5703125" customWidth="1"/>
    <col min="18" max="18" width="14" customWidth="1"/>
    <col min="19" max="19" width="12.140625" customWidth="1"/>
    <col min="20" max="20" width="12.85546875" customWidth="1"/>
    <col min="21" max="21" width="13.28515625" customWidth="1"/>
  </cols>
  <sheetData>
    <row r="1" spans="1:22" ht="13.5" x14ac:dyDescent="0.2">
      <c r="B1" s="1" t="s">
        <v>32</v>
      </c>
      <c r="C1" s="1" t="s">
        <v>44</v>
      </c>
      <c r="F1" s="53"/>
    </row>
    <row r="2" spans="1:22" x14ac:dyDescent="0.2">
      <c r="B2" s="8" t="s">
        <v>34</v>
      </c>
      <c r="C2" s="8" t="s">
        <v>35</v>
      </c>
    </row>
    <row r="3" spans="1:22" x14ac:dyDescent="0.2">
      <c r="B3" s="8" t="s">
        <v>36</v>
      </c>
      <c r="C3" s="43">
        <v>2015</v>
      </c>
    </row>
    <row r="4" spans="1:22" ht="13.5" thickBot="1" x14ac:dyDescent="0.25">
      <c r="A4" s="8"/>
      <c r="B4" s="43"/>
    </row>
    <row r="5" spans="1:22" ht="21" thickBot="1" x14ac:dyDescent="0.35">
      <c r="A5" s="8"/>
      <c r="B5" s="43"/>
      <c r="I5" s="132" t="s">
        <v>86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</row>
    <row r="6" spans="1:22" ht="19.5" customHeight="1" thickBot="1" x14ac:dyDescent="0.25">
      <c r="B6" s="112" t="s">
        <v>51</v>
      </c>
      <c r="C6" s="113"/>
      <c r="D6" s="119" t="s">
        <v>52</v>
      </c>
      <c r="E6" s="120"/>
      <c r="F6" s="120"/>
      <c r="G6" s="120"/>
      <c r="H6" s="121"/>
      <c r="I6" s="48" t="s">
        <v>53</v>
      </c>
      <c r="J6" s="49" t="s">
        <v>54</v>
      </c>
      <c r="K6" s="47" t="s">
        <v>61</v>
      </c>
      <c r="L6" s="49" t="s">
        <v>62</v>
      </c>
      <c r="M6" s="47" t="s">
        <v>63</v>
      </c>
      <c r="N6" s="49" t="s">
        <v>64</v>
      </c>
      <c r="O6" s="47" t="s">
        <v>65</v>
      </c>
      <c r="P6" s="49" t="s">
        <v>66</v>
      </c>
      <c r="Q6" s="47" t="s">
        <v>67</v>
      </c>
      <c r="R6" s="49" t="s">
        <v>68</v>
      </c>
      <c r="S6" s="47" t="s">
        <v>69</v>
      </c>
      <c r="T6" s="49" t="s">
        <v>70</v>
      </c>
      <c r="U6" s="49" t="s">
        <v>71</v>
      </c>
    </row>
    <row r="7" spans="1:22" ht="19.5" customHeight="1" thickBot="1" x14ac:dyDescent="0.25">
      <c r="A7" s="3"/>
      <c r="B7" s="64"/>
      <c r="C7" s="64"/>
      <c r="D7" s="60"/>
      <c r="E7" s="60"/>
      <c r="F7" s="60"/>
      <c r="G7" s="60"/>
      <c r="H7" s="60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3"/>
    </row>
    <row r="8" spans="1:22" ht="21" customHeight="1" thickBot="1" x14ac:dyDescent="0.25">
      <c r="B8" s="97" t="s">
        <v>57</v>
      </c>
      <c r="C8" s="105"/>
      <c r="D8" s="119" t="s">
        <v>55</v>
      </c>
      <c r="E8" s="120"/>
      <c r="F8" s="120"/>
      <c r="G8" s="120"/>
      <c r="H8" s="121"/>
      <c r="I8" s="58" t="s">
        <v>72</v>
      </c>
      <c r="J8" s="67">
        <f t="shared" ref="J8:U8" si="0">SUM(J22:J23)/J21</f>
        <v>1.1524056467876692E-3</v>
      </c>
      <c r="K8" s="67">
        <f t="shared" si="0"/>
        <v>1.2371402526370622E-3</v>
      </c>
      <c r="L8" s="68">
        <f t="shared" si="0"/>
        <v>1.1055152929615526E-3</v>
      </c>
      <c r="M8" s="69">
        <f t="shared" si="0"/>
        <v>8.9482789476823959E-4</v>
      </c>
      <c r="N8" s="67">
        <f t="shared" si="0"/>
        <v>1.5744358271619337E-3</v>
      </c>
      <c r="O8" s="67">
        <f t="shared" si="0"/>
        <v>1.8845297241733767E-3</v>
      </c>
      <c r="P8" s="68">
        <f t="shared" si="0"/>
        <v>1.4591985632506454E-3</v>
      </c>
      <c r="Q8" s="67">
        <f t="shared" si="0"/>
        <v>1.7594985429152691E-3</v>
      </c>
      <c r="R8" s="68">
        <f t="shared" si="0"/>
        <v>2.1605271686291456E-3</v>
      </c>
      <c r="S8" s="67">
        <f t="shared" ref="S8" si="1">SUM(S22:S23)/S21</f>
        <v>2.5092093321232183E-3</v>
      </c>
      <c r="T8" s="68">
        <f t="shared" si="0"/>
        <v>1.7593431785466759E-3</v>
      </c>
      <c r="U8" s="67">
        <f t="shared" si="0"/>
        <v>1.5442781830768411E-3</v>
      </c>
    </row>
    <row r="9" spans="1:22" ht="26.25" customHeight="1" thickBot="1" x14ac:dyDescent="0.25">
      <c r="B9" s="117"/>
      <c r="C9" s="118"/>
      <c r="D9" s="114" t="s">
        <v>56</v>
      </c>
      <c r="E9" s="115"/>
      <c r="F9" s="116"/>
      <c r="G9" s="101" t="s">
        <v>58</v>
      </c>
      <c r="H9" s="102"/>
      <c r="I9" s="61"/>
      <c r="J9" s="59">
        <v>1</v>
      </c>
      <c r="K9" s="65">
        <v>1</v>
      </c>
      <c r="L9" s="65">
        <v>1</v>
      </c>
      <c r="M9" s="70">
        <v>1</v>
      </c>
      <c r="N9" s="71">
        <v>1</v>
      </c>
      <c r="O9" s="65">
        <v>1</v>
      </c>
      <c r="P9" s="71">
        <v>1</v>
      </c>
      <c r="Q9" s="65">
        <v>1</v>
      </c>
      <c r="R9" s="71">
        <v>1</v>
      </c>
      <c r="S9" s="65">
        <v>1</v>
      </c>
      <c r="T9" s="74">
        <v>1</v>
      </c>
      <c r="U9" s="65">
        <v>1</v>
      </c>
    </row>
    <row r="10" spans="1:22" ht="24.75" customHeight="1" thickBot="1" x14ac:dyDescent="0.25">
      <c r="B10" s="99"/>
      <c r="C10" s="106"/>
      <c r="D10" s="114"/>
      <c r="E10" s="115"/>
      <c r="F10" s="116"/>
      <c r="G10" s="101"/>
      <c r="H10" s="135"/>
      <c r="I10" s="61"/>
      <c r="J10" s="59"/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72"/>
      <c r="S10" s="75">
        <v>0</v>
      </c>
      <c r="T10" s="73">
        <v>0</v>
      </c>
      <c r="U10" s="79"/>
    </row>
    <row r="11" spans="1:22" ht="21.75" customHeight="1" thickBot="1" x14ac:dyDescent="0.25">
      <c r="B11" s="97" t="s">
        <v>78</v>
      </c>
      <c r="C11" s="105"/>
      <c r="D11" s="101" t="s">
        <v>60</v>
      </c>
      <c r="E11" s="110"/>
      <c r="F11" s="111"/>
      <c r="G11" s="122" t="s">
        <v>75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3"/>
      <c r="U11" s="125"/>
    </row>
    <row r="12" spans="1:22" ht="21.75" customHeight="1" thickBot="1" x14ac:dyDescent="0.25">
      <c r="B12" s="99"/>
      <c r="C12" s="106"/>
      <c r="D12" s="101" t="s">
        <v>59</v>
      </c>
      <c r="E12" s="110"/>
      <c r="F12" s="111"/>
      <c r="G12" s="122" t="s">
        <v>42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5"/>
    </row>
    <row r="13" spans="1:22" ht="23.25" customHeight="1" thickBot="1" x14ac:dyDescent="0.25">
      <c r="B13" s="97" t="s">
        <v>74</v>
      </c>
      <c r="C13" s="105"/>
      <c r="D13" s="107" t="s">
        <v>60</v>
      </c>
      <c r="E13" s="108"/>
      <c r="F13" s="109"/>
      <c r="G13" s="122" t="s">
        <v>76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5"/>
    </row>
    <row r="14" spans="1:22" ht="23.25" customHeight="1" thickBot="1" x14ac:dyDescent="0.25">
      <c r="B14" s="99"/>
      <c r="C14" s="106"/>
      <c r="D14" s="101" t="s">
        <v>59</v>
      </c>
      <c r="E14" s="110"/>
      <c r="F14" s="111"/>
      <c r="G14" s="122" t="s">
        <v>77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5"/>
    </row>
    <row r="15" spans="1:22" ht="18.75" customHeight="1" x14ac:dyDescent="0.2">
      <c r="B15" s="97" t="s">
        <v>79</v>
      </c>
      <c r="C15" s="105"/>
      <c r="D15" s="126" t="s">
        <v>85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</row>
    <row r="16" spans="1:22" ht="26.25" customHeight="1" thickBot="1" x14ac:dyDescent="0.25">
      <c r="B16" s="99"/>
      <c r="C16" s="106"/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</row>
    <row r="17" spans="2:21" ht="24" customHeight="1" thickBot="1" x14ac:dyDescent="0.35">
      <c r="B17" s="97" t="s">
        <v>73</v>
      </c>
      <c r="C17" s="98"/>
      <c r="D17" s="101" t="s">
        <v>83</v>
      </c>
      <c r="E17" s="102"/>
      <c r="F17" s="103"/>
      <c r="G17" s="104" t="s">
        <v>81</v>
      </c>
      <c r="H17" s="104"/>
      <c r="I17" s="63">
        <v>0.65</v>
      </c>
      <c r="J17" s="65" t="s">
        <v>80</v>
      </c>
      <c r="K17" s="65" t="s">
        <v>80</v>
      </c>
      <c r="L17" s="65" t="s">
        <v>80</v>
      </c>
      <c r="M17" s="65" t="s">
        <v>80</v>
      </c>
      <c r="N17" s="65" t="s">
        <v>80</v>
      </c>
      <c r="O17" s="65" t="s">
        <v>80</v>
      </c>
      <c r="P17" s="65" t="s">
        <v>80</v>
      </c>
      <c r="Q17" s="65" t="s">
        <v>80</v>
      </c>
      <c r="R17" s="65" t="s">
        <v>80</v>
      </c>
      <c r="S17" s="65" t="s">
        <v>80</v>
      </c>
      <c r="T17" s="65" t="s">
        <v>80</v>
      </c>
      <c r="U17" s="65" t="s">
        <v>80</v>
      </c>
    </row>
    <row r="18" spans="2:21" ht="24" customHeight="1" thickBot="1" x14ac:dyDescent="0.35">
      <c r="B18" s="99"/>
      <c r="C18" s="100"/>
      <c r="D18" s="101" t="s">
        <v>84</v>
      </c>
      <c r="E18" s="102"/>
      <c r="F18" s="103"/>
      <c r="G18" s="104" t="s">
        <v>82</v>
      </c>
      <c r="H18" s="104"/>
      <c r="I18" s="63">
        <v>0.65</v>
      </c>
      <c r="J18" s="65" t="s">
        <v>80</v>
      </c>
      <c r="K18" s="65" t="s">
        <v>80</v>
      </c>
      <c r="L18" s="65" t="s">
        <v>80</v>
      </c>
      <c r="M18" s="65" t="s">
        <v>80</v>
      </c>
      <c r="N18" s="65" t="s">
        <v>80</v>
      </c>
      <c r="O18" s="65" t="s">
        <v>80</v>
      </c>
      <c r="P18" s="65" t="s">
        <v>80</v>
      </c>
      <c r="Q18" s="65" t="s">
        <v>80</v>
      </c>
      <c r="R18" s="65" t="s">
        <v>80</v>
      </c>
      <c r="S18" s="65" t="s">
        <v>80</v>
      </c>
      <c r="T18" s="65" t="s">
        <v>80</v>
      </c>
      <c r="U18" s="65" t="s">
        <v>80</v>
      </c>
    </row>
    <row r="19" spans="2:21" ht="27" customHeight="1" x14ac:dyDescent="0.2">
      <c r="B19" s="54"/>
      <c r="C19" s="54"/>
      <c r="D19" s="51"/>
      <c r="E19" s="52"/>
      <c r="F19" s="52"/>
      <c r="G19" s="55"/>
      <c r="H19" s="55"/>
    </row>
    <row r="20" spans="2:21" ht="23.25" customHeight="1" x14ac:dyDescent="0.2"/>
    <row r="21" spans="2:21" ht="0.75" hidden="1" customHeight="1" x14ac:dyDescent="0.2">
      <c r="H21" s="92" t="s">
        <v>17</v>
      </c>
      <c r="I21" s="92"/>
      <c r="J21" s="66">
        <v>10413</v>
      </c>
      <c r="K21" s="66">
        <v>15358</v>
      </c>
      <c r="L21" s="56">
        <v>16282</v>
      </c>
      <c r="M21" s="56">
        <v>16763</v>
      </c>
      <c r="N21" s="56">
        <v>17149</v>
      </c>
      <c r="O21" s="56">
        <v>17511</v>
      </c>
      <c r="P21" s="56">
        <v>17818</v>
      </c>
      <c r="Q21" s="56">
        <v>18187</v>
      </c>
      <c r="R21" s="56">
        <v>18514</v>
      </c>
      <c r="S21" s="56">
        <v>18731</v>
      </c>
      <c r="T21" s="56">
        <v>18757</v>
      </c>
      <c r="U21" s="56">
        <v>18779</v>
      </c>
    </row>
    <row r="22" spans="2:21" ht="18.75" hidden="1" customHeight="1" x14ac:dyDescent="0.2">
      <c r="F22" s="3"/>
      <c r="G22" s="3"/>
      <c r="H22" s="92" t="s">
        <v>39</v>
      </c>
      <c r="I22" s="92"/>
      <c r="J22" s="66">
        <v>8</v>
      </c>
      <c r="K22" s="66">
        <v>13</v>
      </c>
      <c r="L22" s="56">
        <v>14</v>
      </c>
      <c r="M22" s="56">
        <v>11</v>
      </c>
      <c r="N22" s="56">
        <v>11</v>
      </c>
      <c r="O22" s="56">
        <v>21</v>
      </c>
      <c r="P22" s="56">
        <v>25</v>
      </c>
      <c r="Q22" s="56">
        <v>18</v>
      </c>
      <c r="R22" s="56">
        <v>19</v>
      </c>
      <c r="S22" s="56">
        <v>15</v>
      </c>
      <c r="T22" s="56">
        <v>20</v>
      </c>
      <c r="U22" s="56">
        <v>20</v>
      </c>
    </row>
    <row r="23" spans="2:21" ht="15" hidden="1" customHeight="1" x14ac:dyDescent="0.2">
      <c r="F23" s="3"/>
      <c r="G23" s="8"/>
      <c r="H23" s="92" t="s">
        <v>40</v>
      </c>
      <c r="I23" s="92"/>
      <c r="J23" s="66">
        <v>4</v>
      </c>
      <c r="K23" s="66">
        <v>6</v>
      </c>
      <c r="L23" s="56">
        <v>4</v>
      </c>
      <c r="M23" s="56">
        <v>4</v>
      </c>
      <c r="N23" s="56">
        <v>16</v>
      </c>
      <c r="O23" s="56">
        <v>12</v>
      </c>
      <c r="P23" s="56">
        <v>1</v>
      </c>
      <c r="Q23" s="56">
        <v>14</v>
      </c>
      <c r="R23" s="57">
        <v>21</v>
      </c>
      <c r="S23" s="56">
        <v>32</v>
      </c>
      <c r="T23" s="56">
        <v>13</v>
      </c>
      <c r="U23" s="56">
        <v>9</v>
      </c>
    </row>
    <row r="24" spans="2:21" ht="19.5" customHeight="1" x14ac:dyDescent="0.2">
      <c r="F24" s="3"/>
      <c r="G24" s="50"/>
      <c r="H24" s="51"/>
      <c r="I24" s="95"/>
      <c r="J24" s="3"/>
      <c r="K24" s="3"/>
    </row>
    <row r="25" spans="2:21" x14ac:dyDescent="0.2">
      <c r="F25" s="3"/>
      <c r="G25" s="50"/>
      <c r="H25" s="52"/>
      <c r="I25" s="96"/>
      <c r="J25" s="3"/>
      <c r="K25" s="3"/>
    </row>
    <row r="26" spans="2:21" x14ac:dyDescent="0.2">
      <c r="F26" s="3"/>
      <c r="G26" s="3"/>
      <c r="H26" s="3"/>
      <c r="I26" s="3"/>
      <c r="J26" s="3"/>
      <c r="K26" s="3"/>
    </row>
    <row r="27" spans="2:21" x14ac:dyDescent="0.2">
      <c r="F27" s="3"/>
      <c r="G27" s="3"/>
      <c r="H27" s="3"/>
      <c r="I27" s="3"/>
      <c r="J27" s="3"/>
      <c r="K27" s="3"/>
    </row>
    <row r="28" spans="2:21" x14ac:dyDescent="0.2">
      <c r="F28" s="3"/>
      <c r="G28" s="3"/>
      <c r="H28" s="3"/>
      <c r="I28" s="3"/>
      <c r="J28" s="3"/>
      <c r="K28" s="3"/>
    </row>
    <row r="29" spans="2:21" x14ac:dyDescent="0.2">
      <c r="F29" s="3"/>
      <c r="G29" s="3"/>
      <c r="H29" s="3"/>
      <c r="I29" s="3"/>
      <c r="J29" s="3"/>
      <c r="K29" s="3"/>
    </row>
    <row r="30" spans="2:21" x14ac:dyDescent="0.2">
      <c r="F30" s="3"/>
      <c r="G30" s="3"/>
      <c r="H30" s="3"/>
      <c r="I30" s="3"/>
      <c r="J30" s="3"/>
      <c r="K30" s="3"/>
    </row>
  </sheetData>
  <mergeCells count="29">
    <mergeCell ref="G14:U14"/>
    <mergeCell ref="I5:U5"/>
    <mergeCell ref="H21:I21"/>
    <mergeCell ref="G9:H9"/>
    <mergeCell ref="G10:H10"/>
    <mergeCell ref="B15:C16"/>
    <mergeCell ref="D13:F13"/>
    <mergeCell ref="D14:F14"/>
    <mergeCell ref="B6:C6"/>
    <mergeCell ref="D9:F10"/>
    <mergeCell ref="B8:C10"/>
    <mergeCell ref="D11:F11"/>
    <mergeCell ref="D8:H8"/>
    <mergeCell ref="D6:H6"/>
    <mergeCell ref="D12:F12"/>
    <mergeCell ref="B11:C12"/>
    <mergeCell ref="G11:U11"/>
    <mergeCell ref="B13:C14"/>
    <mergeCell ref="D15:U16"/>
    <mergeCell ref="G12:U12"/>
    <mergeCell ref="G13:U13"/>
    <mergeCell ref="I24:I25"/>
    <mergeCell ref="B17:C18"/>
    <mergeCell ref="D17:F17"/>
    <mergeCell ref="D18:F18"/>
    <mergeCell ref="G17:H17"/>
    <mergeCell ref="G18:H18"/>
    <mergeCell ref="H22:I22"/>
    <mergeCell ref="H23:I23"/>
  </mergeCells>
  <hyperlinks>
    <hyperlink ref="G12" r:id="rId1"/>
    <hyperlink ref="G11" r:id="rId2"/>
    <hyperlink ref="G13" r:id="rId3"/>
    <hyperlink ref="G14" r:id="rId4"/>
  </hyperlinks>
  <pageMargins left="0.23622047244094491" right="0.23622047244094491" top="0.74803149606299213" bottom="0.74803149606299213" header="0.31496062992125984" footer="0.31496062992125984"/>
  <pageSetup scale="50" orientation="landscape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80" zoomScaleNormal="80" workbookViewId="0">
      <selection activeCell="U9" sqref="U9"/>
    </sheetView>
  </sheetViews>
  <sheetFormatPr baseColWidth="10" defaultRowHeight="12.75" x14ac:dyDescent="0.2"/>
  <cols>
    <col min="1" max="1" width="2.42578125" customWidth="1"/>
    <col min="3" max="3" width="13" customWidth="1"/>
    <col min="4" max="4" width="7.28515625" customWidth="1"/>
    <col min="6" max="6" width="23.85546875" customWidth="1"/>
    <col min="7" max="7" width="16.42578125" customWidth="1"/>
    <col min="8" max="8" width="19.140625" customWidth="1"/>
    <col min="9" max="9" width="15.5703125" customWidth="1"/>
    <col min="18" max="18" width="14" customWidth="1"/>
    <col min="19" max="19" width="12.140625" customWidth="1"/>
    <col min="20" max="20" width="12.85546875" customWidth="1"/>
    <col min="21" max="21" width="13.28515625" customWidth="1"/>
  </cols>
  <sheetData>
    <row r="1" spans="1:22" ht="13.5" x14ac:dyDescent="0.2">
      <c r="B1" s="1" t="s">
        <v>32</v>
      </c>
      <c r="C1" s="1" t="s">
        <v>44</v>
      </c>
      <c r="F1" s="53"/>
    </row>
    <row r="2" spans="1:22" x14ac:dyDescent="0.2">
      <c r="B2" s="8" t="s">
        <v>34</v>
      </c>
      <c r="C2" s="8" t="s">
        <v>35</v>
      </c>
    </row>
    <row r="3" spans="1:22" x14ac:dyDescent="0.2">
      <c r="B3" s="8" t="s">
        <v>36</v>
      </c>
      <c r="C3" s="76">
        <v>2017</v>
      </c>
    </row>
    <row r="4" spans="1:22" ht="13.5" thickBot="1" x14ac:dyDescent="0.25">
      <c r="A4" s="8"/>
      <c r="B4" s="76"/>
    </row>
    <row r="5" spans="1:22" ht="21" thickBot="1" x14ac:dyDescent="0.35">
      <c r="A5" s="8"/>
      <c r="B5" s="76"/>
      <c r="I5" s="132" t="s">
        <v>87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</row>
    <row r="6" spans="1:22" ht="19.5" customHeight="1" thickBot="1" x14ac:dyDescent="0.25">
      <c r="B6" s="112" t="s">
        <v>51</v>
      </c>
      <c r="C6" s="113"/>
      <c r="D6" s="119" t="s">
        <v>52</v>
      </c>
      <c r="E6" s="120"/>
      <c r="F6" s="120"/>
      <c r="G6" s="120"/>
      <c r="H6" s="121"/>
      <c r="I6" s="77" t="s">
        <v>53</v>
      </c>
      <c r="J6" s="49" t="s">
        <v>54</v>
      </c>
      <c r="K6" s="78" t="s">
        <v>61</v>
      </c>
      <c r="L6" s="49" t="s">
        <v>62</v>
      </c>
      <c r="M6" s="78" t="s">
        <v>63</v>
      </c>
      <c r="N6" s="49" t="s">
        <v>64</v>
      </c>
      <c r="O6" s="78" t="s">
        <v>65</v>
      </c>
      <c r="P6" s="49" t="s">
        <v>66</v>
      </c>
      <c r="Q6" s="78" t="s">
        <v>67</v>
      </c>
      <c r="R6" s="49" t="s">
        <v>68</v>
      </c>
      <c r="S6" s="78" t="s">
        <v>69</v>
      </c>
      <c r="T6" s="49" t="s">
        <v>70</v>
      </c>
      <c r="U6" s="49" t="s">
        <v>71</v>
      </c>
    </row>
    <row r="7" spans="1:22" ht="19.5" customHeight="1" thickBot="1" x14ac:dyDescent="0.25">
      <c r="A7" s="3"/>
      <c r="B7" s="64"/>
      <c r="C7" s="64"/>
      <c r="D7" s="78"/>
      <c r="E7" s="78"/>
      <c r="F7" s="78"/>
      <c r="G7" s="78"/>
      <c r="H7" s="7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3"/>
    </row>
    <row r="8" spans="1:22" ht="21" customHeight="1" thickBot="1" x14ac:dyDescent="0.25">
      <c r="B8" s="97" t="s">
        <v>57</v>
      </c>
      <c r="C8" s="105"/>
      <c r="D8" s="119" t="s">
        <v>55</v>
      </c>
      <c r="E8" s="120"/>
      <c r="F8" s="120"/>
      <c r="G8" s="120"/>
      <c r="H8" s="121"/>
      <c r="I8" s="58" t="s">
        <v>72</v>
      </c>
      <c r="J8" s="67">
        <f t="shared" ref="J8:U8" si="0">SUM(J22:J23)/J21</f>
        <v>1.710863986313088E-3</v>
      </c>
      <c r="K8" s="80">
        <f t="shared" si="0"/>
        <v>1.6003414061666488E-3</v>
      </c>
      <c r="L8" s="82">
        <f t="shared" si="0"/>
        <v>1.3554373892190595E-3</v>
      </c>
      <c r="M8" s="80">
        <f t="shared" si="0"/>
        <v>1.6015705724323208E-3</v>
      </c>
      <c r="N8" s="84">
        <f t="shared" si="0"/>
        <v>1.2954039069381833E-3</v>
      </c>
      <c r="O8" s="84">
        <f t="shared" si="0"/>
        <v>2.0147750167897917E-3</v>
      </c>
      <c r="P8" s="81">
        <f t="shared" si="0"/>
        <v>1.3916091124626328E-3</v>
      </c>
      <c r="Q8" s="80">
        <f t="shared" si="0"/>
        <v>1.6936973927324985E-3</v>
      </c>
      <c r="R8" s="80">
        <f t="shared" ref="R8" si="1">SUM(R22:R23)/R21</f>
        <v>1.3277499744663466E-3</v>
      </c>
      <c r="S8" s="80">
        <f t="shared" ref="S8" si="2">SUM(S22:S23)/S21</f>
        <v>1.3698630136986301E-3</v>
      </c>
      <c r="T8" s="82">
        <f t="shared" si="0"/>
        <v>9.6874522000713807E-4</v>
      </c>
      <c r="U8" s="136">
        <f t="shared" si="0"/>
        <v>8.7841678292771151E-4</v>
      </c>
    </row>
    <row r="9" spans="1:22" ht="26.25" customHeight="1" thickBot="1" x14ac:dyDescent="0.25">
      <c r="B9" s="117"/>
      <c r="C9" s="118"/>
      <c r="D9" s="114" t="s">
        <v>56</v>
      </c>
      <c r="E9" s="115"/>
      <c r="F9" s="116"/>
      <c r="G9" s="101" t="s">
        <v>58</v>
      </c>
      <c r="H9" s="102"/>
      <c r="I9" s="61"/>
      <c r="J9" s="59">
        <v>1</v>
      </c>
      <c r="K9" s="81">
        <v>1</v>
      </c>
      <c r="L9" s="81">
        <v>1</v>
      </c>
      <c r="M9" s="81">
        <v>1</v>
      </c>
      <c r="N9" s="83">
        <v>1</v>
      </c>
      <c r="O9" s="81">
        <v>1</v>
      </c>
      <c r="P9" s="83">
        <v>1</v>
      </c>
      <c r="Q9" s="81">
        <v>1</v>
      </c>
      <c r="R9" s="81">
        <v>1</v>
      </c>
      <c r="S9" s="81">
        <v>1</v>
      </c>
      <c r="T9" s="85">
        <v>1</v>
      </c>
      <c r="U9" s="137">
        <v>1</v>
      </c>
    </row>
    <row r="10" spans="1:22" ht="24.75" customHeight="1" thickBot="1" x14ac:dyDescent="0.25">
      <c r="B10" s="99"/>
      <c r="C10" s="106"/>
      <c r="D10" s="114"/>
      <c r="E10" s="115"/>
      <c r="F10" s="116"/>
      <c r="G10" s="101"/>
      <c r="H10" s="135"/>
      <c r="I10" s="61"/>
      <c r="J10" s="59"/>
      <c r="K10" s="62">
        <v>0</v>
      </c>
      <c r="L10" s="79"/>
      <c r="M10" s="62">
        <v>0</v>
      </c>
      <c r="N10" s="72"/>
      <c r="O10" s="62">
        <v>0</v>
      </c>
      <c r="P10" s="73">
        <v>0</v>
      </c>
      <c r="Q10" s="79"/>
      <c r="R10" s="72"/>
      <c r="S10" s="75">
        <v>0</v>
      </c>
      <c r="T10" s="86"/>
      <c r="U10" s="79"/>
    </row>
    <row r="11" spans="1:22" ht="21.75" customHeight="1" thickBot="1" x14ac:dyDescent="0.25">
      <c r="B11" s="97" t="s">
        <v>78</v>
      </c>
      <c r="C11" s="105"/>
      <c r="D11" s="101" t="s">
        <v>60</v>
      </c>
      <c r="E11" s="110"/>
      <c r="F11" s="111"/>
      <c r="G11" s="122" t="s">
        <v>75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3"/>
      <c r="U11" s="125"/>
    </row>
    <row r="12" spans="1:22" ht="21.75" customHeight="1" thickBot="1" x14ac:dyDescent="0.25">
      <c r="B12" s="99"/>
      <c r="C12" s="106"/>
      <c r="D12" s="101" t="s">
        <v>59</v>
      </c>
      <c r="E12" s="110"/>
      <c r="F12" s="111"/>
      <c r="G12" s="122" t="s">
        <v>42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5"/>
    </row>
    <row r="13" spans="1:22" ht="23.25" customHeight="1" thickBot="1" x14ac:dyDescent="0.25">
      <c r="B13" s="97" t="s">
        <v>74</v>
      </c>
      <c r="C13" s="105"/>
      <c r="D13" s="107" t="s">
        <v>60</v>
      </c>
      <c r="E13" s="108"/>
      <c r="F13" s="109"/>
      <c r="G13" s="122" t="s">
        <v>76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5"/>
    </row>
    <row r="14" spans="1:22" ht="23.25" customHeight="1" thickBot="1" x14ac:dyDescent="0.25">
      <c r="B14" s="99"/>
      <c r="C14" s="106"/>
      <c r="D14" s="101" t="s">
        <v>59</v>
      </c>
      <c r="E14" s="110"/>
      <c r="F14" s="111"/>
      <c r="G14" s="122" t="s">
        <v>77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5"/>
    </row>
    <row r="15" spans="1:22" ht="18.75" customHeight="1" x14ac:dyDescent="0.2">
      <c r="B15" s="97" t="s">
        <v>79</v>
      </c>
      <c r="C15" s="105"/>
      <c r="D15" s="126" t="s">
        <v>85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</row>
    <row r="16" spans="1:22" ht="26.25" customHeight="1" thickBot="1" x14ac:dyDescent="0.25">
      <c r="B16" s="99"/>
      <c r="C16" s="106"/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</row>
    <row r="17" spans="2:21" ht="24" customHeight="1" thickBot="1" x14ac:dyDescent="0.35">
      <c r="B17" s="97" t="s">
        <v>73</v>
      </c>
      <c r="C17" s="98"/>
      <c r="D17" s="101" t="s">
        <v>83</v>
      </c>
      <c r="E17" s="102"/>
      <c r="F17" s="103"/>
      <c r="G17" s="104" t="s">
        <v>81</v>
      </c>
      <c r="H17" s="104"/>
      <c r="I17" s="63">
        <v>0.65</v>
      </c>
      <c r="J17" s="65" t="s">
        <v>80</v>
      </c>
      <c r="K17" s="65" t="s">
        <v>80</v>
      </c>
      <c r="L17" s="65" t="s">
        <v>80</v>
      </c>
      <c r="M17" s="65" t="s">
        <v>80</v>
      </c>
      <c r="N17" s="65" t="s">
        <v>80</v>
      </c>
      <c r="O17" s="65" t="s">
        <v>80</v>
      </c>
      <c r="P17" s="65" t="s">
        <v>80</v>
      </c>
      <c r="Q17" s="65" t="s">
        <v>80</v>
      </c>
      <c r="R17" s="65" t="s">
        <v>80</v>
      </c>
      <c r="S17" s="65" t="s">
        <v>80</v>
      </c>
      <c r="T17" s="65" t="s">
        <v>80</v>
      </c>
      <c r="U17" s="65" t="s">
        <v>80</v>
      </c>
    </row>
    <row r="18" spans="2:21" ht="24" customHeight="1" thickBot="1" x14ac:dyDescent="0.35">
      <c r="B18" s="99"/>
      <c r="C18" s="100"/>
      <c r="D18" s="101" t="s">
        <v>84</v>
      </c>
      <c r="E18" s="102"/>
      <c r="F18" s="103"/>
      <c r="G18" s="104" t="s">
        <v>82</v>
      </c>
      <c r="H18" s="104"/>
      <c r="I18" s="63">
        <v>0.65</v>
      </c>
      <c r="J18" s="65" t="s">
        <v>80</v>
      </c>
      <c r="K18" s="65" t="s">
        <v>80</v>
      </c>
      <c r="L18" s="65" t="s">
        <v>80</v>
      </c>
      <c r="M18" s="65" t="s">
        <v>80</v>
      </c>
      <c r="N18" s="65" t="s">
        <v>80</v>
      </c>
      <c r="O18" s="65" t="s">
        <v>80</v>
      </c>
      <c r="P18" s="65" t="s">
        <v>80</v>
      </c>
      <c r="Q18" s="65" t="s">
        <v>80</v>
      </c>
      <c r="R18" s="65" t="s">
        <v>80</v>
      </c>
      <c r="S18" s="65" t="s">
        <v>80</v>
      </c>
      <c r="T18" s="65" t="s">
        <v>80</v>
      </c>
      <c r="U18" s="65" t="s">
        <v>80</v>
      </c>
    </row>
    <row r="19" spans="2:21" ht="27" customHeight="1" x14ac:dyDescent="0.2">
      <c r="B19" s="54"/>
      <c r="C19" s="54"/>
      <c r="D19" s="51"/>
      <c r="E19" s="52"/>
      <c r="F19" s="52"/>
      <c r="G19" s="55"/>
      <c r="H19" s="55"/>
    </row>
    <row r="20" spans="2:21" ht="18" customHeight="1" x14ac:dyDescent="0.2"/>
    <row r="21" spans="2:21" ht="24.75" hidden="1" customHeight="1" x14ac:dyDescent="0.2">
      <c r="H21" s="92" t="s">
        <v>17</v>
      </c>
      <c r="I21" s="92"/>
      <c r="J21" s="66">
        <v>18704</v>
      </c>
      <c r="K21" s="66">
        <v>18746</v>
      </c>
      <c r="L21" s="56">
        <v>19182</v>
      </c>
      <c r="M21" s="56">
        <v>19356</v>
      </c>
      <c r="N21" s="56">
        <v>19299</v>
      </c>
      <c r="O21" s="56">
        <v>19357</v>
      </c>
      <c r="P21" s="56">
        <v>19402</v>
      </c>
      <c r="Q21" s="56">
        <v>19484</v>
      </c>
      <c r="R21" s="56">
        <v>19582</v>
      </c>
      <c r="S21" s="56">
        <v>19710</v>
      </c>
      <c r="T21" s="56">
        <v>19613</v>
      </c>
      <c r="U21" s="56">
        <v>19353</v>
      </c>
    </row>
    <row r="22" spans="2:21" ht="28.5" hidden="1" customHeight="1" x14ac:dyDescent="0.2">
      <c r="F22" s="3"/>
      <c r="G22" s="3"/>
      <c r="H22" s="92" t="s">
        <v>39</v>
      </c>
      <c r="I22" s="92"/>
      <c r="J22" s="66">
        <v>17</v>
      </c>
      <c r="K22" s="66">
        <v>17</v>
      </c>
      <c r="L22" s="56">
        <v>15</v>
      </c>
      <c r="M22" s="56">
        <v>18</v>
      </c>
      <c r="N22" s="56">
        <v>24</v>
      </c>
      <c r="O22" s="56">
        <v>20</v>
      </c>
      <c r="P22" s="56">
        <v>21</v>
      </c>
      <c r="Q22" s="56">
        <v>18</v>
      </c>
      <c r="R22" s="56">
        <v>21</v>
      </c>
      <c r="S22" s="56">
        <v>26</v>
      </c>
      <c r="T22" s="56">
        <v>11</v>
      </c>
      <c r="U22" s="56">
        <v>3</v>
      </c>
    </row>
    <row r="23" spans="2:21" ht="21" hidden="1" customHeight="1" x14ac:dyDescent="0.2">
      <c r="F23" s="3"/>
      <c r="G23" s="8"/>
      <c r="H23" s="92" t="s">
        <v>40</v>
      </c>
      <c r="I23" s="92"/>
      <c r="J23" s="66">
        <v>15</v>
      </c>
      <c r="K23" s="66">
        <v>13</v>
      </c>
      <c r="L23" s="56">
        <v>11</v>
      </c>
      <c r="M23" s="56">
        <v>13</v>
      </c>
      <c r="N23" s="56">
        <v>1</v>
      </c>
      <c r="O23" s="56">
        <v>19</v>
      </c>
      <c r="P23" s="56">
        <v>6</v>
      </c>
      <c r="Q23" s="56">
        <v>15</v>
      </c>
      <c r="R23" s="57">
        <v>5</v>
      </c>
      <c r="S23" s="56">
        <v>1</v>
      </c>
      <c r="T23" s="56">
        <v>8</v>
      </c>
      <c r="U23" s="56">
        <v>14</v>
      </c>
    </row>
    <row r="24" spans="2:21" ht="23.25" hidden="1" customHeight="1" x14ac:dyDescent="0.2">
      <c r="F24" s="3"/>
      <c r="G24" s="50"/>
      <c r="H24" s="51"/>
      <c r="I24" s="95"/>
      <c r="J24" s="3"/>
      <c r="K24" s="3"/>
    </row>
    <row r="25" spans="2:21" x14ac:dyDescent="0.2">
      <c r="F25" s="3"/>
      <c r="G25" s="50"/>
      <c r="H25" s="52"/>
      <c r="I25" s="96"/>
      <c r="J25" s="3"/>
      <c r="K25" s="3"/>
    </row>
    <row r="26" spans="2:21" x14ac:dyDescent="0.2">
      <c r="F26" s="3"/>
      <c r="G26" s="3"/>
      <c r="H26" s="3"/>
      <c r="I26" s="3"/>
      <c r="J26" s="3"/>
      <c r="K26" s="3"/>
    </row>
    <row r="27" spans="2:21" x14ac:dyDescent="0.2">
      <c r="F27" s="3"/>
      <c r="G27" s="3"/>
      <c r="H27" s="3"/>
      <c r="I27" s="3"/>
      <c r="J27" s="3"/>
      <c r="K27" s="3"/>
    </row>
    <row r="28" spans="2:21" x14ac:dyDescent="0.2">
      <c r="F28" s="3"/>
      <c r="G28" s="3"/>
      <c r="H28" s="3"/>
      <c r="I28" s="3"/>
      <c r="J28" s="3"/>
      <c r="K28" s="3"/>
    </row>
    <row r="29" spans="2:21" x14ac:dyDescent="0.2">
      <c r="F29" s="3"/>
      <c r="G29" s="3"/>
      <c r="H29" s="3"/>
      <c r="I29" s="3"/>
      <c r="J29" s="3"/>
      <c r="K29" s="3"/>
    </row>
    <row r="30" spans="2:21" x14ac:dyDescent="0.2">
      <c r="F30" s="3"/>
      <c r="G30" s="3"/>
      <c r="H30" s="3"/>
      <c r="I30" s="3"/>
      <c r="J30" s="3"/>
      <c r="K30" s="3"/>
    </row>
  </sheetData>
  <mergeCells count="29">
    <mergeCell ref="H21:I21"/>
    <mergeCell ref="H22:I22"/>
    <mergeCell ref="H23:I23"/>
    <mergeCell ref="I24:I25"/>
    <mergeCell ref="B15:C16"/>
    <mergeCell ref="D15:U16"/>
    <mergeCell ref="B17:C18"/>
    <mergeCell ref="D17:F17"/>
    <mergeCell ref="G17:H17"/>
    <mergeCell ref="D18:F18"/>
    <mergeCell ref="G18:H18"/>
    <mergeCell ref="B11:C12"/>
    <mergeCell ref="D11:F11"/>
    <mergeCell ref="G11:U11"/>
    <mergeCell ref="D12:F12"/>
    <mergeCell ref="G12:U12"/>
    <mergeCell ref="B13:C14"/>
    <mergeCell ref="D13:F13"/>
    <mergeCell ref="G13:U13"/>
    <mergeCell ref="D14:F14"/>
    <mergeCell ref="G14:U14"/>
    <mergeCell ref="I5:U5"/>
    <mergeCell ref="B6:C6"/>
    <mergeCell ref="D6:H6"/>
    <mergeCell ref="B8:C10"/>
    <mergeCell ref="D8:H8"/>
    <mergeCell ref="D9:F10"/>
    <mergeCell ref="G9:H9"/>
    <mergeCell ref="G10:H10"/>
  </mergeCells>
  <hyperlinks>
    <hyperlink ref="G12" r:id="rId1"/>
    <hyperlink ref="G11" r:id="rId2"/>
    <hyperlink ref="G13" r:id="rId3"/>
    <hyperlink ref="G14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baseColWidth="10" defaultRowHeight="12.75" x14ac:dyDescent="0.2"/>
  <cols>
    <col min="1" max="1" width="44.5703125" style="2" bestFit="1" customWidth="1"/>
    <col min="2" max="2" width="30.140625" style="2" customWidth="1"/>
    <col min="3" max="3" width="14.140625" style="2" customWidth="1"/>
    <col min="4" max="5" width="14" style="4" bestFit="1" customWidth="1"/>
    <col min="6" max="6" width="13.140625" style="4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140625" bestFit="1" customWidth="1"/>
    <col min="11" max="11" width="12.7109375" bestFit="1" customWidth="1"/>
    <col min="12" max="12" width="13.42578125" bestFit="1" customWidth="1"/>
    <col min="13" max="13" width="12.5703125" bestFit="1" customWidth="1"/>
    <col min="14" max="14" width="13.42578125" bestFit="1" customWidth="1"/>
    <col min="15" max="15" width="13.140625" bestFit="1" customWidth="1"/>
  </cols>
  <sheetData>
    <row r="1" spans="1:15" x14ac:dyDescent="0.2">
      <c r="A1" s="1" t="s">
        <v>32</v>
      </c>
      <c r="B1" s="1" t="s">
        <v>33</v>
      </c>
    </row>
    <row r="2" spans="1:15" x14ac:dyDescent="0.2">
      <c r="A2" s="8" t="s">
        <v>34</v>
      </c>
      <c r="B2" s="8" t="s">
        <v>35</v>
      </c>
      <c r="C2" s="10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2006</v>
      </c>
      <c r="C3" s="10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4.0098704503392965E-2</v>
      </c>
      <c r="E8" s="31">
        <f t="shared" si="0"/>
        <v>2.5015441630636195E-2</v>
      </c>
      <c r="F8" s="31">
        <f t="shared" si="0"/>
        <v>3.7518463810930575E-2</v>
      </c>
      <c r="G8" s="31">
        <f t="shared" si="0"/>
        <v>3.9712230215827336E-2</v>
      </c>
      <c r="H8" s="31">
        <f t="shared" si="0"/>
        <v>3.6922209695603156E-2</v>
      </c>
      <c r="I8" s="31">
        <f t="shared" si="0"/>
        <v>4.3634355150510909E-2</v>
      </c>
      <c r="J8" s="31">
        <f t="shared" si="0"/>
        <v>2.4145415084102007E-2</v>
      </c>
      <c r="K8" s="31">
        <f t="shared" si="0"/>
        <v>4.1600423953365127E-2</v>
      </c>
      <c r="L8" s="31">
        <f t="shared" si="0"/>
        <v>3.3737480231945179E-2</v>
      </c>
      <c r="M8" s="31">
        <f t="shared" si="0"/>
        <v>3.8040646169880149E-2</v>
      </c>
      <c r="N8" s="31">
        <f t="shared" si="0"/>
        <v>3.3520982599795295E-2</v>
      </c>
      <c r="O8" s="31">
        <f t="shared" si="0"/>
        <v>2.2431812388478207E-2</v>
      </c>
    </row>
    <row r="9" spans="1:15" x14ac:dyDescent="0.2">
      <c r="A9" s="16" t="s">
        <v>19</v>
      </c>
      <c r="B9" s="14" t="s">
        <v>25</v>
      </c>
      <c r="C9" s="93"/>
      <c r="D9" s="32">
        <v>0.96899999999999997</v>
      </c>
      <c r="E9" s="32">
        <v>0.98799999999999999</v>
      </c>
      <c r="F9" s="31">
        <v>0.94499999999999995</v>
      </c>
      <c r="G9" s="32">
        <v>0.95699999999999996</v>
      </c>
      <c r="H9" s="32">
        <v>0.97699999999999998</v>
      </c>
      <c r="I9" s="32">
        <v>0.96199999999999997</v>
      </c>
      <c r="J9" s="32">
        <v>0.95499999999999996</v>
      </c>
      <c r="K9" s="32">
        <v>0.96799999999999997</v>
      </c>
      <c r="L9" s="32">
        <v>0.94499999999999995</v>
      </c>
      <c r="M9" s="32">
        <v>0.94499999999999995</v>
      </c>
      <c r="N9" s="32">
        <v>0.97</v>
      </c>
      <c r="O9" s="32">
        <v>0.93200000000000005</v>
      </c>
    </row>
    <row r="10" spans="1:15" x14ac:dyDescent="0.2">
      <c r="A10" s="16" t="s">
        <v>19</v>
      </c>
      <c r="B10" s="14" t="s">
        <v>26</v>
      </c>
      <c r="C10" s="93"/>
      <c r="D10" s="31">
        <v>3.1E-2</v>
      </c>
      <c r="E10" s="31">
        <v>1.2E-2</v>
      </c>
      <c r="F10" s="31">
        <v>5.5E-2</v>
      </c>
      <c r="G10" s="31">
        <v>4.3999999999999997E-2</v>
      </c>
      <c r="H10" s="31">
        <v>2.3E-2</v>
      </c>
      <c r="I10" s="31">
        <v>3.7999999999999999E-2</v>
      </c>
      <c r="J10" s="31">
        <v>4.4999999999999998E-2</v>
      </c>
      <c r="K10" s="31">
        <v>3.2000000000000001E-2</v>
      </c>
      <c r="L10" s="31">
        <v>5.5E-2</v>
      </c>
      <c r="M10" s="31">
        <v>5.5E-2</v>
      </c>
      <c r="N10" s="31">
        <v>3.1E-2</v>
      </c>
      <c r="O10" s="31">
        <v>6.8000000000000005E-2</v>
      </c>
    </row>
    <row r="11" spans="1:15" x14ac:dyDescent="0.2">
      <c r="O11" s="7"/>
    </row>
    <row r="12" spans="1:15" x14ac:dyDescent="0.2">
      <c r="A12" s="1" t="s">
        <v>22</v>
      </c>
      <c r="B12" s="1"/>
      <c r="O12" s="7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31</v>
      </c>
    </row>
    <row r="20" spans="1:15" hidden="1" x14ac:dyDescent="0.2">
      <c r="B20" s="10" t="s">
        <v>17</v>
      </c>
      <c r="C20" s="10"/>
      <c r="D20" s="26">
        <v>3242</v>
      </c>
      <c r="E20" s="26">
        <v>3238</v>
      </c>
      <c r="F20" s="26">
        <v>3385</v>
      </c>
      <c r="G20" s="26">
        <v>3475</v>
      </c>
      <c r="H20" s="26">
        <v>3548</v>
      </c>
      <c r="I20" s="26">
        <v>3621</v>
      </c>
      <c r="J20" s="26">
        <v>3686</v>
      </c>
      <c r="K20" s="26">
        <v>3774</v>
      </c>
      <c r="L20" s="26">
        <v>3794</v>
      </c>
      <c r="M20" s="26">
        <v>3838</v>
      </c>
      <c r="N20" s="26">
        <v>3908</v>
      </c>
      <c r="O20" s="26">
        <v>3923</v>
      </c>
    </row>
    <row r="21" spans="1:15" hidden="1" x14ac:dyDescent="0.2">
      <c r="B21" s="2" t="s">
        <v>39</v>
      </c>
      <c r="C21" s="5"/>
      <c r="D21" s="26">
        <v>122</v>
      </c>
      <c r="E21" s="26">
        <v>73</v>
      </c>
      <c r="F21" s="26">
        <v>114</v>
      </c>
      <c r="G21" s="26">
        <v>132</v>
      </c>
      <c r="H21" s="26">
        <v>125</v>
      </c>
      <c r="I21" s="26">
        <v>153</v>
      </c>
      <c r="J21" s="26">
        <v>87</v>
      </c>
      <c r="K21" s="26">
        <v>154</v>
      </c>
      <c r="L21" s="26">
        <v>126</v>
      </c>
      <c r="M21" s="26">
        <v>144</v>
      </c>
      <c r="N21" s="26">
        <v>129</v>
      </c>
      <c r="O21" s="26">
        <v>86</v>
      </c>
    </row>
    <row r="22" spans="1:15" hidden="1" x14ac:dyDescent="0.2">
      <c r="B22" s="2" t="s">
        <v>40</v>
      </c>
      <c r="C22" s="5"/>
      <c r="D22" s="26">
        <v>8</v>
      </c>
      <c r="E22" s="26">
        <v>8</v>
      </c>
      <c r="F22" s="26">
        <v>13</v>
      </c>
      <c r="G22" s="26">
        <v>6</v>
      </c>
      <c r="H22" s="26">
        <v>6</v>
      </c>
      <c r="I22" s="26">
        <v>5</v>
      </c>
      <c r="J22" s="26">
        <v>2</v>
      </c>
      <c r="K22" s="28">
        <v>3</v>
      </c>
      <c r="L22" s="28">
        <v>2</v>
      </c>
      <c r="M22" s="26">
        <v>2</v>
      </c>
      <c r="N22" s="26">
        <v>2</v>
      </c>
      <c r="O22" s="26">
        <v>2</v>
      </c>
    </row>
  </sheetData>
  <mergeCells count="6">
    <mergeCell ref="D4:O4"/>
    <mergeCell ref="A5:B5"/>
    <mergeCell ref="A7:B7"/>
    <mergeCell ref="C13:C14"/>
    <mergeCell ref="A8:B8"/>
    <mergeCell ref="C9:C10"/>
  </mergeCells>
  <phoneticPr fontId="2" type="noConversion"/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baseColWidth="10" defaultRowHeight="12.75" x14ac:dyDescent="0.2"/>
  <cols>
    <col min="1" max="1" width="44.5703125" style="2" bestFit="1" customWidth="1"/>
    <col min="2" max="2" width="30.140625" style="2" customWidth="1"/>
    <col min="3" max="3" width="14.1406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33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2007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3.863409770687936E-2</v>
      </c>
      <c r="E8" s="31">
        <f t="shared" si="0"/>
        <v>2.2934648581997535E-2</v>
      </c>
      <c r="F8" s="31">
        <f t="shared" si="0"/>
        <v>3.4620819594912859E-2</v>
      </c>
      <c r="G8" s="31">
        <f t="shared" si="0"/>
        <v>3.8740371545083821E-2</v>
      </c>
      <c r="H8" s="31">
        <f t="shared" si="0"/>
        <v>5.053834322127005E-2</v>
      </c>
      <c r="I8" s="31">
        <f t="shared" si="0"/>
        <v>3.274394237066143E-2</v>
      </c>
      <c r="J8" s="31">
        <f t="shared" si="0"/>
        <v>4.5650301464254951E-2</v>
      </c>
      <c r="K8" s="31">
        <f t="shared" si="0"/>
        <v>4.1923813577356882E-2</v>
      </c>
      <c r="L8" s="31">
        <f t="shared" si="0"/>
        <v>3.1665611146295125E-2</v>
      </c>
      <c r="M8" s="31">
        <f t="shared" si="0"/>
        <v>3.115911923556294E-2</v>
      </c>
      <c r="N8" s="31">
        <f t="shared" si="0"/>
        <v>2.5264029819838475E-2</v>
      </c>
      <c r="O8" s="31">
        <f t="shared" si="0"/>
        <v>1.9764507989907486E-2</v>
      </c>
    </row>
    <row r="9" spans="1:15" x14ac:dyDescent="0.2">
      <c r="A9" s="16" t="s">
        <v>19</v>
      </c>
      <c r="B9" s="14" t="s">
        <v>25</v>
      </c>
      <c r="C9" s="93"/>
      <c r="D9" s="32">
        <v>0.99399999999999999</v>
      </c>
      <c r="E9" s="32">
        <v>0.97899999999999998</v>
      </c>
      <c r="F9" s="32">
        <v>0.98599999999999999</v>
      </c>
      <c r="G9" s="32">
        <v>0.94699999999999995</v>
      </c>
      <c r="H9" s="32">
        <v>0.95099999999999996</v>
      </c>
      <c r="I9" s="32">
        <v>0.98</v>
      </c>
      <c r="J9" s="32">
        <v>0.98099999999999998</v>
      </c>
      <c r="K9" s="32">
        <v>0.93899999999999995</v>
      </c>
      <c r="L9" s="32">
        <v>0.99299999999999999</v>
      </c>
      <c r="M9" s="32">
        <v>0.97299999999999998</v>
      </c>
      <c r="N9" s="32">
        <v>0.97499999999999998</v>
      </c>
      <c r="O9" s="32">
        <v>0.98899999999999999</v>
      </c>
    </row>
    <row r="10" spans="1:15" x14ac:dyDescent="0.2">
      <c r="A10" s="16" t="s">
        <v>19</v>
      </c>
      <c r="B10" s="14" t="s">
        <v>26</v>
      </c>
      <c r="C10" s="93"/>
      <c r="D10" s="31">
        <v>7.0000000000000001E-3</v>
      </c>
      <c r="E10" s="31">
        <v>2.1999999999999999E-2</v>
      </c>
      <c r="F10" s="31">
        <v>1.4E-2</v>
      </c>
      <c r="G10" s="31">
        <v>5.2999999999999999E-2</v>
      </c>
      <c r="H10" s="31">
        <v>4.9000000000000002E-2</v>
      </c>
      <c r="I10" s="31">
        <v>0.02</v>
      </c>
      <c r="J10" s="31">
        <v>1.9E-2</v>
      </c>
      <c r="K10" s="31">
        <v>6.0999999999999999E-2</v>
      </c>
      <c r="L10" s="31">
        <v>7.0000000000000001E-3</v>
      </c>
      <c r="M10" s="31">
        <v>2.7E-2</v>
      </c>
      <c r="N10" s="31">
        <v>2.5000000000000001E-2</v>
      </c>
      <c r="O10" s="31">
        <v>1.0999999999999999E-2</v>
      </c>
    </row>
    <row r="12" spans="1:15" x14ac:dyDescent="0.2">
      <c r="A12" s="1" t="s">
        <v>22</v>
      </c>
      <c r="B12" s="1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31</v>
      </c>
    </row>
    <row r="20" spans="1:15" hidden="1" x14ac:dyDescent="0.2">
      <c r="B20" s="10" t="s">
        <v>17</v>
      </c>
      <c r="C20" s="10"/>
      <c r="D20" s="26">
        <v>4012</v>
      </c>
      <c r="E20" s="26">
        <v>4055</v>
      </c>
      <c r="F20" s="26">
        <v>4246</v>
      </c>
      <c r="G20" s="26">
        <v>4414</v>
      </c>
      <c r="H20" s="26">
        <v>4551</v>
      </c>
      <c r="I20" s="26">
        <v>4581</v>
      </c>
      <c r="J20" s="26">
        <v>4644</v>
      </c>
      <c r="K20" s="26">
        <v>4699</v>
      </c>
      <c r="L20" s="26">
        <v>4737</v>
      </c>
      <c r="M20" s="26">
        <v>4814</v>
      </c>
      <c r="N20" s="26">
        <v>4829</v>
      </c>
      <c r="O20" s="26">
        <v>4756</v>
      </c>
    </row>
    <row r="21" spans="1:15" hidden="1" x14ac:dyDescent="0.2">
      <c r="B21" s="2" t="s">
        <v>39</v>
      </c>
      <c r="C21" s="5"/>
      <c r="D21" s="26">
        <v>154</v>
      </c>
      <c r="E21" s="26">
        <v>89</v>
      </c>
      <c r="F21" s="26">
        <v>145</v>
      </c>
      <c r="G21" s="26">
        <v>170</v>
      </c>
      <c r="H21" s="26">
        <v>216</v>
      </c>
      <c r="I21" s="26">
        <v>142</v>
      </c>
      <c r="J21" s="26">
        <v>210</v>
      </c>
      <c r="K21" s="26">
        <v>193</v>
      </c>
      <c r="L21" s="26">
        <v>149</v>
      </c>
      <c r="M21" s="26">
        <v>146</v>
      </c>
      <c r="N21" s="26">
        <v>120</v>
      </c>
      <c r="O21" s="26">
        <v>93</v>
      </c>
    </row>
    <row r="22" spans="1:15" hidden="1" x14ac:dyDescent="0.2">
      <c r="B22" s="2" t="s">
        <v>40</v>
      </c>
      <c r="C22" s="5"/>
      <c r="D22" s="26">
        <v>1</v>
      </c>
      <c r="E22" s="26">
        <v>4</v>
      </c>
      <c r="F22" s="26">
        <v>2</v>
      </c>
      <c r="G22" s="26">
        <v>1</v>
      </c>
      <c r="H22" s="26">
        <v>14</v>
      </c>
      <c r="I22" s="26">
        <v>8</v>
      </c>
      <c r="J22" s="26">
        <v>2</v>
      </c>
      <c r="K22" s="28">
        <v>4</v>
      </c>
      <c r="L22" s="28">
        <v>1</v>
      </c>
      <c r="M22" s="26">
        <v>4</v>
      </c>
      <c r="N22" s="26">
        <v>2</v>
      </c>
      <c r="O22" s="26">
        <v>1</v>
      </c>
    </row>
  </sheetData>
  <mergeCells count="6">
    <mergeCell ref="D4:O4"/>
    <mergeCell ref="A5:B5"/>
    <mergeCell ref="A7:B7"/>
    <mergeCell ref="C13:C14"/>
    <mergeCell ref="A8:B8"/>
    <mergeCell ref="C9:C10"/>
  </mergeCells>
  <phoneticPr fontId="2" type="noConversion"/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baseColWidth="10" defaultRowHeight="12.75" x14ac:dyDescent="0.2"/>
  <cols>
    <col min="1" max="1" width="44.5703125" style="2" bestFit="1" customWidth="1"/>
    <col min="2" max="2" width="30.140625" style="2" customWidth="1"/>
    <col min="3" max="3" width="14.1406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33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2008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41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N8" si="0">SUM(D21:D22)/D20</f>
        <v>3.3535946342485849E-2</v>
      </c>
      <c r="E8" s="31">
        <f t="shared" si="0"/>
        <v>1.8426501035196687E-2</v>
      </c>
      <c r="F8" s="31">
        <f t="shared" si="0"/>
        <v>2.2051584957668832E-2</v>
      </c>
      <c r="G8" s="31">
        <f t="shared" si="0"/>
        <v>2.6115947397666234E-2</v>
      </c>
      <c r="H8" s="31">
        <f t="shared" si="0"/>
        <v>2.0309130122214233E-2</v>
      </c>
      <c r="I8" s="31">
        <f t="shared" si="0"/>
        <v>1.9439985732120562E-2</v>
      </c>
      <c r="J8" s="31">
        <f t="shared" si="0"/>
        <v>1.5338504936530325E-2</v>
      </c>
      <c r="K8" s="31">
        <f t="shared" si="0"/>
        <v>1.7963027554935472E-2</v>
      </c>
      <c r="L8" s="31">
        <f t="shared" si="0"/>
        <v>1.795890174408565E-2</v>
      </c>
      <c r="M8" s="31">
        <f t="shared" si="0"/>
        <v>1.3819312489203662E-2</v>
      </c>
      <c r="N8" s="31">
        <f t="shared" si="0"/>
        <v>4.563004563004563E-3</v>
      </c>
      <c r="O8" s="31">
        <f>SUM(O21:O22)/O20</f>
        <v>6.2927004674577488E-3</v>
      </c>
    </row>
    <row r="9" spans="1:15" x14ac:dyDescent="0.2">
      <c r="A9" s="16" t="s">
        <v>19</v>
      </c>
      <c r="B9" s="14" t="s">
        <v>25</v>
      </c>
      <c r="C9" s="93"/>
      <c r="D9" s="32">
        <v>0.99399999999999999</v>
      </c>
      <c r="E9" s="32">
        <v>0.96599999999999997</v>
      </c>
      <c r="F9" s="32">
        <v>0.95499999999999996</v>
      </c>
      <c r="G9" s="32">
        <v>0.96499999999999997</v>
      </c>
      <c r="H9" s="32">
        <v>0.96499999999999997</v>
      </c>
      <c r="I9" s="32">
        <v>0.94499999999999995</v>
      </c>
      <c r="J9" s="32">
        <v>0.96599999999999997</v>
      </c>
      <c r="K9" s="32">
        <v>0.96399999999999997</v>
      </c>
      <c r="L9" s="32">
        <v>0.96199999999999997</v>
      </c>
      <c r="M9" s="33">
        <v>0.89743589743589747</v>
      </c>
      <c r="N9" s="33">
        <v>0.96153846153846156</v>
      </c>
      <c r="O9" s="33">
        <v>0.88600000000000001</v>
      </c>
    </row>
    <row r="10" spans="1:15" x14ac:dyDescent="0.2">
      <c r="A10" s="16" t="s">
        <v>19</v>
      </c>
      <c r="B10" s="14" t="s">
        <v>26</v>
      </c>
      <c r="C10" s="93"/>
      <c r="D10" s="31">
        <v>6.0000000000000001E-3</v>
      </c>
      <c r="E10" s="31">
        <v>3.4000000000000002E-2</v>
      </c>
      <c r="F10" s="31">
        <v>4.4999999999999998E-2</v>
      </c>
      <c r="G10" s="31">
        <v>3.5999999999999997E-2</v>
      </c>
      <c r="H10" s="31">
        <v>3.5000000000000003E-2</v>
      </c>
      <c r="I10" s="31">
        <v>5.5E-2</v>
      </c>
      <c r="J10" s="31">
        <v>3.5000000000000003E-2</v>
      </c>
      <c r="K10" s="31">
        <v>3.5999999999999997E-2</v>
      </c>
      <c r="L10" s="31">
        <v>3.9E-2</v>
      </c>
      <c r="M10" s="30">
        <v>1.282051282051282E-2</v>
      </c>
      <c r="N10" s="30">
        <v>0</v>
      </c>
      <c r="O10" s="30">
        <v>0</v>
      </c>
    </row>
    <row r="12" spans="1:15" x14ac:dyDescent="0.2">
      <c r="A12" s="1" t="s">
        <v>22</v>
      </c>
      <c r="B12" s="1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4">
        <v>1</v>
      </c>
      <c r="N13" s="24">
        <v>1</v>
      </c>
      <c r="O13" s="24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4">
        <v>1</v>
      </c>
      <c r="N14" s="24">
        <v>1</v>
      </c>
      <c r="O14" s="24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42</v>
      </c>
    </row>
    <row r="20" spans="1:15" hidden="1" x14ac:dyDescent="0.2">
      <c r="B20" s="10" t="s">
        <v>17</v>
      </c>
      <c r="C20" s="10"/>
      <c r="D20" s="26">
        <v>4771</v>
      </c>
      <c r="E20" s="26">
        <v>4830</v>
      </c>
      <c r="F20" s="26">
        <v>5079</v>
      </c>
      <c r="G20" s="26">
        <v>5399</v>
      </c>
      <c r="H20" s="26">
        <f>3983+1497+79+5</f>
        <v>5564</v>
      </c>
      <c r="I20" s="26">
        <f>3996+1524+5+82</f>
        <v>5607</v>
      </c>
      <c r="J20" s="26">
        <f>4009+14+1556+5+88</f>
        <v>5672</v>
      </c>
      <c r="K20" s="26">
        <f>4038+13+88+1590+5</f>
        <v>5734</v>
      </c>
      <c r="L20" s="26">
        <f>4071+12+87+1616+5</f>
        <v>5791</v>
      </c>
      <c r="M20" s="11">
        <f>4070+84+1630+5</f>
        <v>5789</v>
      </c>
      <c r="N20" s="11">
        <f>3969+90+1634+5</f>
        <v>5698</v>
      </c>
      <c r="O20" s="11">
        <f>3844+90+1623+5</f>
        <v>5562</v>
      </c>
    </row>
    <row r="21" spans="1:15" hidden="1" x14ac:dyDescent="0.2">
      <c r="B21" s="2" t="s">
        <v>39</v>
      </c>
      <c r="C21" s="5"/>
      <c r="D21" s="26">
        <v>156</v>
      </c>
      <c r="E21" s="26">
        <v>85</v>
      </c>
      <c r="F21" s="26">
        <v>109</v>
      </c>
      <c r="G21" s="26">
        <v>137</v>
      </c>
      <c r="H21" s="26">
        <v>103</v>
      </c>
      <c r="I21" s="26">
        <v>106</v>
      </c>
      <c r="J21" s="26">
        <v>80</v>
      </c>
      <c r="K21" s="26">
        <v>100</v>
      </c>
      <c r="L21" s="26">
        <v>103</v>
      </c>
      <c r="M21" s="11">
        <v>76</v>
      </c>
      <c r="N21" s="11">
        <v>25</v>
      </c>
      <c r="O21" s="11">
        <v>34</v>
      </c>
    </row>
    <row r="22" spans="1:15" hidden="1" x14ac:dyDescent="0.2">
      <c r="B22" s="2" t="s">
        <v>40</v>
      </c>
      <c r="C22" s="5"/>
      <c r="D22" s="26">
        <v>4</v>
      </c>
      <c r="E22" s="26">
        <v>4</v>
      </c>
      <c r="F22" s="26">
        <v>3</v>
      </c>
      <c r="G22" s="26">
        <v>4</v>
      </c>
      <c r="H22" s="26">
        <v>10</v>
      </c>
      <c r="I22" s="26">
        <v>3</v>
      </c>
      <c r="J22" s="26">
        <v>7</v>
      </c>
      <c r="K22" s="26">
        <v>3</v>
      </c>
      <c r="L22" s="26">
        <v>1</v>
      </c>
      <c r="M22" s="11">
        <v>4</v>
      </c>
      <c r="N22" s="11">
        <v>1</v>
      </c>
      <c r="O22" s="11">
        <v>1</v>
      </c>
    </row>
  </sheetData>
  <mergeCells count="6">
    <mergeCell ref="D4:O4"/>
    <mergeCell ref="A5:B5"/>
    <mergeCell ref="A7:B7"/>
    <mergeCell ref="C13:C14"/>
    <mergeCell ref="A8:B8"/>
    <mergeCell ref="C9:C10"/>
  </mergeCells>
  <phoneticPr fontId="2" type="noConversion"/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H9" sqref="H9"/>
    </sheetView>
  </sheetViews>
  <sheetFormatPr baseColWidth="10" defaultRowHeight="12.75" x14ac:dyDescent="0.2"/>
  <cols>
    <col min="1" max="1" width="44.5703125" style="2" bestFit="1" customWidth="1"/>
    <col min="2" max="2" width="30.140625" style="2" customWidth="1"/>
    <col min="3" max="3" width="14.1406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44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2009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43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I8" si="0">SUM(D21:D22)/D20</f>
        <v>7.0422535211267607E-3</v>
      </c>
      <c r="E8" s="31">
        <f t="shared" si="0"/>
        <v>7.0503048780487807E-3</v>
      </c>
      <c r="F8" s="31">
        <f t="shared" si="0"/>
        <v>7.7662721893491122E-3</v>
      </c>
      <c r="G8" s="31">
        <f t="shared" si="0"/>
        <v>4.5142650776453597E-3</v>
      </c>
      <c r="H8" s="31">
        <f t="shared" si="0"/>
        <v>2.8556130644297696E-3</v>
      </c>
      <c r="I8" s="31">
        <f t="shared" si="0"/>
        <v>3.6984853821768228E-3</v>
      </c>
      <c r="J8" s="31">
        <f t="shared" ref="J8:O8" si="1">SUM(J21:J22)/J20</f>
        <v>6.8205666316894023E-3</v>
      </c>
      <c r="K8" s="31">
        <f t="shared" si="1"/>
        <v>3.6300777873811583E-3</v>
      </c>
      <c r="L8" s="31">
        <f t="shared" si="1"/>
        <v>4.4758133930108456E-3</v>
      </c>
      <c r="M8" s="31">
        <f t="shared" si="1"/>
        <v>3.9229063619307522E-3</v>
      </c>
      <c r="N8" s="31">
        <f t="shared" si="1"/>
        <v>2.2105084169358954E-3</v>
      </c>
      <c r="O8" s="31">
        <f t="shared" si="1"/>
        <v>1.9017980636237897E-3</v>
      </c>
    </row>
    <row r="9" spans="1:15" x14ac:dyDescent="0.2">
      <c r="A9" s="16" t="s">
        <v>19</v>
      </c>
      <c r="B9" s="14" t="s">
        <v>25</v>
      </c>
      <c r="C9" s="93"/>
      <c r="D9" s="32">
        <v>0.89500000000000002</v>
      </c>
      <c r="E9" s="34">
        <v>0.89189189189189189</v>
      </c>
      <c r="F9" s="34">
        <v>0.83333333333333337</v>
      </c>
      <c r="G9" s="34">
        <v>0.84</v>
      </c>
      <c r="H9" s="34">
        <v>0.75</v>
      </c>
      <c r="I9" s="34">
        <v>0.90500000000000003</v>
      </c>
      <c r="J9" s="34">
        <v>0.872</v>
      </c>
      <c r="K9" s="34">
        <v>0.90500000000000003</v>
      </c>
      <c r="L9" s="34">
        <v>0.88500000000000001</v>
      </c>
      <c r="M9" s="34">
        <v>0.91300000000000003</v>
      </c>
      <c r="N9" s="34">
        <v>1</v>
      </c>
      <c r="O9" s="34">
        <v>0.81799999999999995</v>
      </c>
    </row>
    <row r="10" spans="1:15" x14ac:dyDescent="0.2">
      <c r="A10" s="16" t="s">
        <v>19</v>
      </c>
      <c r="B10" s="14" t="s">
        <v>26</v>
      </c>
      <c r="C10" s="93"/>
      <c r="D10" s="31">
        <v>0</v>
      </c>
      <c r="E10" s="34">
        <v>0</v>
      </c>
      <c r="F10" s="34">
        <v>7.1428571428571425E-2</v>
      </c>
      <c r="G10" s="34">
        <v>0</v>
      </c>
      <c r="H10" s="34">
        <v>6.3E-2</v>
      </c>
      <c r="I10" s="34">
        <v>0</v>
      </c>
      <c r="J10" s="34">
        <v>0</v>
      </c>
      <c r="K10" s="34">
        <v>4.8000000000000001E-2</v>
      </c>
      <c r="L10" s="34">
        <v>0</v>
      </c>
      <c r="M10" s="34">
        <v>0</v>
      </c>
      <c r="N10" s="34">
        <v>0</v>
      </c>
      <c r="O10" s="34">
        <v>0</v>
      </c>
    </row>
    <row r="12" spans="1:15" x14ac:dyDescent="0.2">
      <c r="A12" s="1" t="s">
        <v>22</v>
      </c>
      <c r="B12" s="1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4">
        <v>1</v>
      </c>
      <c r="N13" s="24">
        <v>1</v>
      </c>
      <c r="O13" s="24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4">
        <v>1</v>
      </c>
      <c r="N14" s="24">
        <v>1</v>
      </c>
      <c r="O14" s="24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42</v>
      </c>
    </row>
    <row r="19" spans="1:15" x14ac:dyDescent="0.2">
      <c r="F19" s="35"/>
    </row>
    <row r="20" spans="1:15" hidden="1" x14ac:dyDescent="0.2">
      <c r="B20" s="10" t="s">
        <v>17</v>
      </c>
      <c r="C20" s="10"/>
      <c r="D20" s="11">
        <v>5396</v>
      </c>
      <c r="E20" s="11">
        <v>5248</v>
      </c>
      <c r="F20" s="11">
        <v>5408</v>
      </c>
      <c r="G20" s="11">
        <v>5538</v>
      </c>
      <c r="H20" s="11">
        <v>5603</v>
      </c>
      <c r="I20" s="11">
        <v>5678</v>
      </c>
      <c r="J20" s="11">
        <v>5718</v>
      </c>
      <c r="K20" s="11">
        <v>5785</v>
      </c>
      <c r="L20" s="11">
        <v>5809</v>
      </c>
      <c r="M20" s="11">
        <v>5863</v>
      </c>
      <c r="N20" s="11">
        <v>5881</v>
      </c>
      <c r="O20" s="11">
        <v>5784</v>
      </c>
    </row>
    <row r="21" spans="1:15" hidden="1" x14ac:dyDescent="0.2">
      <c r="B21" s="2" t="s">
        <v>39</v>
      </c>
      <c r="C21" s="5"/>
      <c r="D21" s="11">
        <v>34</v>
      </c>
      <c r="E21" s="11">
        <v>37</v>
      </c>
      <c r="F21" s="11">
        <v>40</v>
      </c>
      <c r="G21" s="11">
        <v>21</v>
      </c>
      <c r="H21" s="11">
        <v>15</v>
      </c>
      <c r="I21" s="11">
        <v>20</v>
      </c>
      <c r="J21" s="11">
        <v>38</v>
      </c>
      <c r="K21" s="11">
        <v>21</v>
      </c>
      <c r="L21" s="11">
        <v>26</v>
      </c>
      <c r="M21" s="11">
        <v>22</v>
      </c>
      <c r="N21" s="11">
        <v>13</v>
      </c>
      <c r="O21" s="11">
        <v>10</v>
      </c>
    </row>
    <row r="22" spans="1:15" hidden="1" x14ac:dyDescent="0.2">
      <c r="B22" s="2" t="s">
        <v>40</v>
      </c>
      <c r="C22" s="5"/>
      <c r="D22" s="11">
        <v>4</v>
      </c>
      <c r="E22" s="11">
        <v>0</v>
      </c>
      <c r="F22" s="11">
        <v>2</v>
      </c>
      <c r="G22" s="11">
        <v>4</v>
      </c>
      <c r="H22" s="11">
        <v>1</v>
      </c>
      <c r="I22" s="11">
        <v>1</v>
      </c>
      <c r="J22" s="11">
        <v>1</v>
      </c>
      <c r="K22" s="11">
        <v>0</v>
      </c>
      <c r="L22" s="36" t="s">
        <v>45</v>
      </c>
      <c r="M22" s="11">
        <v>1</v>
      </c>
      <c r="N22" s="11" t="s">
        <v>45</v>
      </c>
      <c r="O22" s="11">
        <v>1</v>
      </c>
    </row>
  </sheetData>
  <mergeCells count="6">
    <mergeCell ref="D4:O4"/>
    <mergeCell ref="A5:B5"/>
    <mergeCell ref="A7:B7"/>
    <mergeCell ref="C13:C14"/>
    <mergeCell ref="A8:B8"/>
    <mergeCell ref="C9:C10"/>
  </mergeCells>
  <phoneticPr fontId="2" type="noConversion"/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workbookViewId="0">
      <selection activeCell="B3" sqref="B3"/>
    </sheetView>
  </sheetViews>
  <sheetFormatPr baseColWidth="10" defaultRowHeight="12.75" x14ac:dyDescent="0.2"/>
  <cols>
    <col min="1" max="1" width="44.5703125" style="2" bestFit="1" customWidth="1"/>
    <col min="2" max="2" width="30.140625" style="2" customWidth="1"/>
    <col min="3" max="3" width="14.1406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44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2010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46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2.4552788495264821E-3</v>
      </c>
      <c r="E8" s="31">
        <f t="shared" si="0"/>
        <v>3.484927687750479E-3</v>
      </c>
      <c r="F8" s="31">
        <f>SUM(F21:F22)/F20</f>
        <v>1.998001998001998E-3</v>
      </c>
      <c r="G8" s="31">
        <f t="shared" si="0"/>
        <v>4.1586692258477288E-3</v>
      </c>
      <c r="H8" s="31">
        <f t="shared" si="0"/>
        <v>3.436962974535229E-3</v>
      </c>
      <c r="I8" s="31">
        <f t="shared" si="0"/>
        <v>3.8273116962645438E-3</v>
      </c>
      <c r="J8" s="31">
        <f t="shared" si="0"/>
        <v>2.2723829722769277E-3</v>
      </c>
      <c r="K8" s="31">
        <f t="shared" si="0"/>
        <v>4.3103448275862068E-3</v>
      </c>
      <c r="L8" s="31">
        <f t="shared" si="0"/>
        <v>6.3012895662368116E-3</v>
      </c>
      <c r="M8" s="31">
        <f t="shared" si="0"/>
        <v>4.343419719125525E-3</v>
      </c>
      <c r="N8" s="31">
        <f t="shared" si="0"/>
        <v>3.1591039632395176E-3</v>
      </c>
      <c r="O8" s="31">
        <f t="shared" si="0"/>
        <v>3.1870201361726786E-3</v>
      </c>
    </row>
    <row r="9" spans="1:15" x14ac:dyDescent="0.2">
      <c r="A9" s="16" t="s">
        <v>19</v>
      </c>
      <c r="B9" s="14" t="s">
        <v>25</v>
      </c>
      <c r="C9" s="93"/>
      <c r="D9" s="32">
        <v>1</v>
      </c>
      <c r="E9" s="34">
        <v>0.8</v>
      </c>
      <c r="F9" s="34">
        <v>1</v>
      </c>
      <c r="G9" s="34">
        <v>0.73099999999999998</v>
      </c>
      <c r="H9" s="34">
        <v>0.90900000000000003</v>
      </c>
      <c r="I9" s="34">
        <v>0.8</v>
      </c>
      <c r="J9" s="34">
        <v>0.8</v>
      </c>
      <c r="K9" s="34">
        <v>0.89700000000000002</v>
      </c>
      <c r="L9" s="34">
        <v>1</v>
      </c>
      <c r="M9" s="34">
        <v>0.94099999999999995</v>
      </c>
      <c r="N9" s="34">
        <v>0.86399999999999999</v>
      </c>
      <c r="O9" s="34">
        <v>0.86399999999999999</v>
      </c>
    </row>
    <row r="10" spans="1:15" x14ac:dyDescent="0.2">
      <c r="A10" s="16" t="s">
        <v>19</v>
      </c>
      <c r="B10" s="14" t="s">
        <v>26</v>
      </c>
      <c r="C10" s="93"/>
      <c r="D10" s="31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3.4000000000000002E-2</v>
      </c>
      <c r="L10" s="34">
        <v>0</v>
      </c>
      <c r="M10" s="34">
        <v>0</v>
      </c>
      <c r="N10" s="34">
        <v>0</v>
      </c>
      <c r="O10" s="34">
        <v>0</v>
      </c>
    </row>
    <row r="12" spans="1:15" x14ac:dyDescent="0.2">
      <c r="A12" s="1" t="s">
        <v>22</v>
      </c>
      <c r="B12" s="1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4">
        <v>1</v>
      </c>
      <c r="N13" s="24">
        <v>1</v>
      </c>
      <c r="O13" s="24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4">
        <v>1</v>
      </c>
      <c r="N14" s="24">
        <v>1</v>
      </c>
      <c r="O14" s="24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42</v>
      </c>
    </row>
    <row r="19" spans="1:15" x14ac:dyDescent="0.2">
      <c r="F19" s="35"/>
    </row>
    <row r="20" spans="1:15" hidden="1" x14ac:dyDescent="0.2">
      <c r="B20" s="10" t="s">
        <v>17</v>
      </c>
      <c r="C20" s="10"/>
      <c r="D20" s="11">
        <v>5702</v>
      </c>
      <c r="E20" s="11">
        <v>5739</v>
      </c>
      <c r="F20" s="11">
        <v>6006</v>
      </c>
      <c r="G20" s="11">
        <v>6252</v>
      </c>
      <c r="H20" s="11">
        <v>6401</v>
      </c>
      <c r="I20" s="11">
        <v>6532</v>
      </c>
      <c r="J20" s="11">
        <v>6601</v>
      </c>
      <c r="K20" s="11">
        <v>6728</v>
      </c>
      <c r="L20" s="11">
        <v>6824</v>
      </c>
      <c r="M20" s="11">
        <v>6907</v>
      </c>
      <c r="N20" s="11">
        <v>6964</v>
      </c>
      <c r="O20" s="11">
        <v>6903</v>
      </c>
    </row>
    <row r="21" spans="1:15" hidden="1" x14ac:dyDescent="0.2">
      <c r="B21" s="2" t="s">
        <v>39</v>
      </c>
      <c r="C21" s="5"/>
      <c r="D21" s="11">
        <v>14</v>
      </c>
      <c r="E21" s="11">
        <v>19</v>
      </c>
      <c r="F21" s="11">
        <v>12</v>
      </c>
      <c r="G21" s="11">
        <v>22</v>
      </c>
      <c r="H21" s="11">
        <v>20</v>
      </c>
      <c r="I21" s="11">
        <v>24</v>
      </c>
      <c r="J21" s="11">
        <v>14</v>
      </c>
      <c r="K21" s="11">
        <v>24</v>
      </c>
      <c r="L21" s="11">
        <v>39</v>
      </c>
      <c r="M21" s="11">
        <v>26</v>
      </c>
      <c r="N21" s="11">
        <v>21</v>
      </c>
      <c r="O21" s="11">
        <v>21</v>
      </c>
    </row>
    <row r="22" spans="1:15" hidden="1" x14ac:dyDescent="0.2">
      <c r="B22" s="2" t="s">
        <v>40</v>
      </c>
      <c r="C22" s="5"/>
      <c r="D22" s="11">
        <v>0</v>
      </c>
      <c r="E22" s="11">
        <v>1</v>
      </c>
      <c r="F22" s="11">
        <v>0</v>
      </c>
      <c r="G22" s="11">
        <v>4</v>
      </c>
      <c r="H22" s="11">
        <v>2</v>
      </c>
      <c r="I22" s="11">
        <v>1</v>
      </c>
      <c r="J22" s="11">
        <v>1</v>
      </c>
      <c r="K22" s="11">
        <v>5</v>
      </c>
      <c r="L22" s="36">
        <v>4</v>
      </c>
      <c r="M22" s="11">
        <v>4</v>
      </c>
      <c r="N22" s="11">
        <v>1</v>
      </c>
      <c r="O22" s="11">
        <v>1</v>
      </c>
    </row>
  </sheetData>
  <mergeCells count="6">
    <mergeCell ref="D4:O4"/>
    <mergeCell ref="A5:B5"/>
    <mergeCell ref="A7:B7"/>
    <mergeCell ref="C13:C14"/>
    <mergeCell ref="A8:B8"/>
    <mergeCell ref="C9:C10"/>
  </mergeCells>
  <phoneticPr fontId="2" type="noConversion"/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="90" zoomScaleNormal="90" workbookViewId="0">
      <selection activeCell="B22" sqref="A22:IV22"/>
    </sheetView>
  </sheetViews>
  <sheetFormatPr baseColWidth="10" defaultRowHeight="12.75" x14ac:dyDescent="0.2"/>
  <cols>
    <col min="1" max="1" width="44.5703125" style="2" bestFit="1" customWidth="1"/>
    <col min="2" max="2" width="28.7109375" style="2" customWidth="1"/>
    <col min="3" max="3" width="10.425781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44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2011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47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3.5200938691698444E-3</v>
      </c>
      <c r="E8" s="31">
        <f t="shared" si="0"/>
        <v>4.7274338897916974E-3</v>
      </c>
      <c r="F8" s="31">
        <f>SUM(F21:F22)/F20</f>
        <v>6.0068649885583521E-3</v>
      </c>
      <c r="G8" s="31">
        <f t="shared" si="0"/>
        <v>4.6801872074882997E-3</v>
      </c>
      <c r="H8" s="31">
        <f t="shared" si="0"/>
        <v>8.5734364019676747E-3</v>
      </c>
      <c r="I8" s="31">
        <f t="shared" si="0"/>
        <v>7.6441973592772756E-3</v>
      </c>
      <c r="J8" s="31">
        <f t="shared" si="0"/>
        <v>6.1989292758523528E-3</v>
      </c>
      <c r="K8" s="31">
        <f t="shared" si="0"/>
        <v>4.5795170691090761E-3</v>
      </c>
      <c r="L8" s="31">
        <f t="shared" si="0"/>
        <v>6.7660867163766916E-3</v>
      </c>
      <c r="M8" s="31">
        <f t="shared" si="0"/>
        <v>6.4489571899012076E-3</v>
      </c>
      <c r="N8" s="31">
        <f t="shared" si="0"/>
        <v>3.4492273730684325E-3</v>
      </c>
      <c r="O8" s="31">
        <f t="shared" si="0"/>
        <v>3.1984424975664023E-3</v>
      </c>
    </row>
    <row r="9" spans="1:15" x14ac:dyDescent="0.2">
      <c r="A9" s="16" t="s">
        <v>19</v>
      </c>
      <c r="B9" s="14" t="s">
        <v>25</v>
      </c>
      <c r="C9" s="93"/>
      <c r="D9" s="32">
        <v>0.83299999999999996</v>
      </c>
      <c r="E9" s="34">
        <v>0.93799999999999994</v>
      </c>
      <c r="F9" s="34">
        <v>0.97599999999999998</v>
      </c>
      <c r="G9" s="34">
        <v>0.93899999999999995</v>
      </c>
      <c r="H9" s="34">
        <v>0.86899999999999999</v>
      </c>
      <c r="I9" s="34">
        <v>0.873</v>
      </c>
      <c r="J9" s="34">
        <v>0.79500000000000004</v>
      </c>
      <c r="K9" s="34">
        <v>0.879</v>
      </c>
      <c r="L9" s="34">
        <v>0.95899999999999996</v>
      </c>
      <c r="M9" s="34">
        <v>0.93600000000000005</v>
      </c>
      <c r="N9" s="34">
        <v>0.96</v>
      </c>
      <c r="O9" s="34">
        <v>0.95699999999999996</v>
      </c>
    </row>
    <row r="10" spans="1:15" x14ac:dyDescent="0.2">
      <c r="A10" s="16" t="s">
        <v>19</v>
      </c>
      <c r="B10" s="14" t="s">
        <v>26</v>
      </c>
      <c r="C10" s="93"/>
      <c r="D10" s="31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">
      <c r="K11" s="2"/>
      <c r="L11" s="2"/>
      <c r="M11" s="2"/>
      <c r="N11" s="37"/>
      <c r="O11" s="37"/>
    </row>
    <row r="12" spans="1:15" x14ac:dyDescent="0.2">
      <c r="A12" s="1" t="s">
        <v>22</v>
      </c>
      <c r="B12" s="1"/>
      <c r="K12" s="2"/>
      <c r="L12" s="2"/>
      <c r="M12" s="2"/>
      <c r="N12" s="37"/>
      <c r="O12" s="37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4">
        <v>1</v>
      </c>
      <c r="N13" s="24">
        <v>1</v>
      </c>
      <c r="O13" s="24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4">
        <v>1</v>
      </c>
      <c r="N14" s="24">
        <v>1</v>
      </c>
      <c r="O14" s="24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42</v>
      </c>
    </row>
    <row r="19" spans="1:15" x14ac:dyDescent="0.2">
      <c r="F19" s="35"/>
    </row>
    <row r="20" spans="1:15" hidden="1" x14ac:dyDescent="0.2">
      <c r="B20" s="10" t="s">
        <v>17</v>
      </c>
      <c r="C20" s="10"/>
      <c r="D20" s="11">
        <v>6818</v>
      </c>
      <c r="E20" s="11">
        <v>6769</v>
      </c>
      <c r="F20" s="11">
        <v>6992</v>
      </c>
      <c r="G20" s="11">
        <v>7051</v>
      </c>
      <c r="H20" s="11">
        <v>7115</v>
      </c>
      <c r="I20" s="11">
        <v>7195</v>
      </c>
      <c r="J20" s="11">
        <v>7098</v>
      </c>
      <c r="K20" s="11">
        <v>7206</v>
      </c>
      <c r="L20" s="11">
        <v>7242</v>
      </c>
      <c r="M20" s="11">
        <v>7288</v>
      </c>
      <c r="N20" s="11">
        <v>7248</v>
      </c>
      <c r="O20" s="11">
        <v>7191</v>
      </c>
    </row>
    <row r="21" spans="1:15" hidden="1" x14ac:dyDescent="0.2">
      <c r="B21" s="2" t="s">
        <v>39</v>
      </c>
      <c r="C21" s="5"/>
      <c r="D21" s="11">
        <v>22</v>
      </c>
      <c r="E21" s="11">
        <v>32</v>
      </c>
      <c r="F21" s="11">
        <v>41</v>
      </c>
      <c r="G21" s="11">
        <v>30</v>
      </c>
      <c r="H21" s="11">
        <v>61</v>
      </c>
      <c r="I21" s="11">
        <v>55</v>
      </c>
      <c r="J21" s="11">
        <v>44</v>
      </c>
      <c r="K21" s="11">
        <v>33</v>
      </c>
      <c r="L21" s="11">
        <v>42</v>
      </c>
      <c r="M21" s="11">
        <v>34</v>
      </c>
      <c r="N21" s="11">
        <v>16</v>
      </c>
      <c r="O21" s="11">
        <v>17</v>
      </c>
    </row>
    <row r="22" spans="1:15" hidden="1" x14ac:dyDescent="0.2">
      <c r="B22" s="2" t="s">
        <v>40</v>
      </c>
      <c r="C22" s="5"/>
      <c r="D22" s="11">
        <v>2</v>
      </c>
      <c r="E22" s="11">
        <v>0</v>
      </c>
      <c r="F22" s="11">
        <v>1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L22" s="36">
        <v>7</v>
      </c>
      <c r="M22" s="11">
        <v>13</v>
      </c>
      <c r="N22" s="11">
        <v>9</v>
      </c>
      <c r="O22" s="11">
        <v>6</v>
      </c>
    </row>
  </sheetData>
  <mergeCells count="6">
    <mergeCell ref="C13:C14"/>
    <mergeCell ref="D4:O4"/>
    <mergeCell ref="A5:B5"/>
    <mergeCell ref="A7:B7"/>
    <mergeCell ref="A8:B8"/>
    <mergeCell ref="C9:C10"/>
  </mergeCells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="90" zoomScaleNormal="90" workbookViewId="0">
      <selection activeCell="O15" sqref="O15"/>
    </sheetView>
  </sheetViews>
  <sheetFormatPr baseColWidth="10" defaultRowHeight="12.75" x14ac:dyDescent="0.2"/>
  <cols>
    <col min="1" max="1" width="44.5703125" style="2" bestFit="1" customWidth="1"/>
    <col min="2" max="2" width="28.7109375" style="2" customWidth="1"/>
    <col min="3" max="3" width="10.425781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44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2012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48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4.412183319100484E-3</v>
      </c>
      <c r="E8" s="31">
        <f t="shared" si="0"/>
        <v>4.1756659467242618E-3</v>
      </c>
      <c r="F8" s="31">
        <f>SUM(F21:F22)/F20</f>
        <v>3.1855955678670362E-3</v>
      </c>
      <c r="G8" s="31">
        <f t="shared" si="0"/>
        <v>3.0034129692832765E-3</v>
      </c>
      <c r="H8" s="31">
        <f t="shared" si="0"/>
        <v>4.0469445568595708E-3</v>
      </c>
      <c r="I8" s="31">
        <f t="shared" si="0"/>
        <v>1.9008825526137135E-3</v>
      </c>
      <c r="J8" s="31">
        <f t="shared" si="0"/>
        <v>2.3063356396689728E-3</v>
      </c>
      <c r="K8" s="31">
        <f t="shared" si="0"/>
        <v>2.8222013170272815E-3</v>
      </c>
      <c r="L8" s="31">
        <f t="shared" si="0"/>
        <v>5.2229811169144233E-3</v>
      </c>
      <c r="M8" s="31">
        <f t="shared" si="0"/>
        <v>2.5265957446808512E-3</v>
      </c>
      <c r="N8" s="31">
        <f t="shared" si="0"/>
        <v>2.9158383035122596E-3</v>
      </c>
      <c r="O8" s="31">
        <f t="shared" si="0"/>
        <v>2.403846153846154E-3</v>
      </c>
    </row>
    <row r="9" spans="1:15" x14ac:dyDescent="0.2">
      <c r="A9" s="16" t="s">
        <v>19</v>
      </c>
      <c r="B9" s="14" t="s">
        <v>25</v>
      </c>
      <c r="C9" s="93"/>
      <c r="D9" s="32">
        <v>0.96799999999999997</v>
      </c>
      <c r="E9" s="34">
        <v>0.96599999999999997</v>
      </c>
      <c r="F9" s="34">
        <v>0.78300000000000003</v>
      </c>
      <c r="G9" s="34">
        <v>0.95499999999999996</v>
      </c>
      <c r="H9" s="34">
        <v>0.9</v>
      </c>
      <c r="I9" s="34">
        <v>0.8</v>
      </c>
      <c r="J9" s="34">
        <v>0.82399999999999995</v>
      </c>
      <c r="K9" s="34">
        <v>0.85699999999999998</v>
      </c>
      <c r="L9" s="34">
        <v>0.89700000000000002</v>
      </c>
      <c r="M9" s="34">
        <v>0.89500000000000002</v>
      </c>
      <c r="N9" s="34">
        <v>0.9</v>
      </c>
      <c r="O9" s="34">
        <v>0.88900000000000001</v>
      </c>
    </row>
    <row r="10" spans="1:15" x14ac:dyDescent="0.2">
      <c r="A10" s="16" t="s">
        <v>19</v>
      </c>
      <c r="B10" s="14" t="s">
        <v>26</v>
      </c>
      <c r="C10" s="93"/>
      <c r="D10" s="31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1" t="s">
        <v>22</v>
      </c>
      <c r="B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4">
        <v>1</v>
      </c>
      <c r="N13" s="24">
        <v>1</v>
      </c>
      <c r="O13" s="24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4">
        <v>1</v>
      </c>
      <c r="N14" s="24">
        <v>1</v>
      </c>
      <c r="O14" s="24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42</v>
      </c>
    </row>
    <row r="19" spans="1:15" x14ac:dyDescent="0.2">
      <c r="F19" s="35"/>
    </row>
    <row r="20" spans="1:15" hidden="1" x14ac:dyDescent="0.2">
      <c r="B20" s="10" t="s">
        <v>17</v>
      </c>
      <c r="C20" s="10"/>
      <c r="D20" s="11">
        <v>7026</v>
      </c>
      <c r="E20" s="11">
        <v>6945</v>
      </c>
      <c r="F20" s="11">
        <v>7220</v>
      </c>
      <c r="G20" s="11">
        <v>7325</v>
      </c>
      <c r="H20" s="11">
        <v>7413</v>
      </c>
      <c r="I20" s="11">
        <v>7365</v>
      </c>
      <c r="J20" s="11">
        <v>7371</v>
      </c>
      <c r="K20" s="11">
        <v>7441</v>
      </c>
      <c r="L20" s="11">
        <v>7467</v>
      </c>
      <c r="M20" s="11">
        <v>7520</v>
      </c>
      <c r="N20" s="11">
        <v>7545</v>
      </c>
      <c r="O20" s="11">
        <v>7488</v>
      </c>
    </row>
    <row r="21" spans="1:15" hidden="1" x14ac:dyDescent="0.2">
      <c r="B21" s="2" t="s">
        <v>39</v>
      </c>
      <c r="C21" s="5"/>
      <c r="D21" s="11">
        <v>17</v>
      </c>
      <c r="E21" s="11">
        <v>21</v>
      </c>
      <c r="F21" s="11">
        <v>14</v>
      </c>
      <c r="G21" s="11">
        <v>17</v>
      </c>
      <c r="H21" s="11">
        <v>19</v>
      </c>
      <c r="I21" s="11">
        <v>8</v>
      </c>
      <c r="J21" s="11">
        <v>12</v>
      </c>
      <c r="K21" s="11">
        <v>16</v>
      </c>
      <c r="L21" s="11">
        <v>18</v>
      </c>
      <c r="M21" s="11">
        <v>12</v>
      </c>
      <c r="N21" s="11">
        <v>16</v>
      </c>
      <c r="O21" s="11">
        <v>9</v>
      </c>
    </row>
    <row r="22" spans="1:15" hidden="1" x14ac:dyDescent="0.2">
      <c r="B22" s="2" t="s">
        <v>40</v>
      </c>
      <c r="C22" s="5"/>
      <c r="D22" s="11">
        <v>14</v>
      </c>
      <c r="E22" s="11">
        <v>8</v>
      </c>
      <c r="F22" s="11">
        <v>9</v>
      </c>
      <c r="G22" s="11">
        <v>5</v>
      </c>
      <c r="H22" s="11">
        <v>11</v>
      </c>
      <c r="I22" s="11">
        <v>6</v>
      </c>
      <c r="J22" s="11">
        <v>5</v>
      </c>
      <c r="K22" s="11">
        <v>5</v>
      </c>
      <c r="L22" s="36">
        <v>21</v>
      </c>
      <c r="M22" s="11">
        <v>7</v>
      </c>
      <c r="N22" s="11">
        <v>6</v>
      </c>
      <c r="O22" s="11">
        <v>9</v>
      </c>
    </row>
  </sheetData>
  <mergeCells count="6">
    <mergeCell ref="C13:C14"/>
    <mergeCell ref="D4:O4"/>
    <mergeCell ref="A5:B5"/>
    <mergeCell ref="A7:B7"/>
    <mergeCell ref="A8:B8"/>
    <mergeCell ref="C9:C10"/>
  </mergeCells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workbookViewId="0">
      <selection activeCell="F9" sqref="F9:F22"/>
    </sheetView>
  </sheetViews>
  <sheetFormatPr baseColWidth="10" defaultRowHeight="12.75" x14ac:dyDescent="0.2"/>
  <cols>
    <col min="1" max="1" width="44.5703125" style="2" bestFit="1" customWidth="1"/>
    <col min="2" max="2" width="28.7109375" style="2" customWidth="1"/>
    <col min="3" max="3" width="10.42578125" style="2" customWidth="1"/>
    <col min="4" max="4" width="13.42578125" bestFit="1" customWidth="1"/>
    <col min="5" max="5" width="13.140625" bestFit="1" customWidth="1"/>
  </cols>
  <sheetData>
    <row r="1" spans="1:15" x14ac:dyDescent="0.2">
      <c r="A1" s="1" t="s">
        <v>32</v>
      </c>
      <c r="B1" s="1" t="s">
        <v>44</v>
      </c>
    </row>
    <row r="2" spans="1:15" x14ac:dyDescent="0.2">
      <c r="A2" s="8" t="s">
        <v>34</v>
      </c>
      <c r="B2" s="8" t="s">
        <v>35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8" t="s">
        <v>36</v>
      </c>
      <c r="B3" s="12">
        <v>2013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29"/>
      <c r="B4" s="10"/>
      <c r="C4" s="10"/>
      <c r="D4" s="94" t="s">
        <v>49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88" t="s">
        <v>16</v>
      </c>
      <c r="B5" s="88"/>
      <c r="C5" s="20" t="s">
        <v>20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3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2" t="s">
        <v>9</v>
      </c>
    </row>
    <row r="6" spans="1:15" x14ac:dyDescent="0.2">
      <c r="A6" s="10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89" t="s">
        <v>15</v>
      </c>
      <c r="B7" s="89"/>
      <c r="C7" s="8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</row>
    <row r="8" spans="1:15" x14ac:dyDescent="0.2">
      <c r="A8" s="92" t="s">
        <v>18</v>
      </c>
      <c r="B8" s="92"/>
      <c r="C8" s="13" t="s">
        <v>21</v>
      </c>
      <c r="D8" s="31">
        <f t="shared" ref="D8:O8" si="0">SUM(D21:D22)/D20</f>
        <v>3.2529140688533479E-3</v>
      </c>
      <c r="E8" s="31">
        <f t="shared" si="0"/>
        <v>2.3060227889310906E-3</v>
      </c>
      <c r="F8" s="31">
        <f>SUM(F21:F22)/F20</f>
        <v>1.4252396994039907E-3</v>
      </c>
      <c r="G8" s="31">
        <f>SUM(G21:G22)/G20</f>
        <v>1.7656703241266238E-3</v>
      </c>
      <c r="H8" s="31">
        <f t="shared" si="0"/>
        <v>1.4998125234345708E-3</v>
      </c>
      <c r="I8" s="31">
        <f t="shared" si="0"/>
        <v>1.3918765025939517E-3</v>
      </c>
      <c r="J8" s="31">
        <f t="shared" si="0"/>
        <v>2.17363508502749E-3</v>
      </c>
      <c r="K8" s="31">
        <f t="shared" si="0"/>
        <v>2.1778119395336921E-3</v>
      </c>
      <c r="L8" s="31">
        <f t="shared" si="0"/>
        <v>2.186776434268073E-3</v>
      </c>
      <c r="M8" s="31">
        <f t="shared" si="0"/>
        <v>2.0895912237168606E-3</v>
      </c>
      <c r="N8" s="31">
        <f t="shared" si="0"/>
        <v>1.9518542615484711E-3</v>
      </c>
      <c r="O8" s="31">
        <f t="shared" si="0"/>
        <v>1.7154922143045659E-3</v>
      </c>
    </row>
    <row r="9" spans="1:15" x14ac:dyDescent="0.2">
      <c r="A9" s="16" t="s">
        <v>19</v>
      </c>
      <c r="B9" s="14" t="s">
        <v>25</v>
      </c>
      <c r="C9" s="93"/>
      <c r="D9" s="32">
        <v>0.91700000000000004</v>
      </c>
      <c r="E9" s="34">
        <v>0.94099999999999995</v>
      </c>
      <c r="F9" s="34">
        <v>0.90900000000000003</v>
      </c>
      <c r="G9" s="34">
        <v>0.85699999999999998</v>
      </c>
      <c r="H9" s="34">
        <v>0.83299999999999996</v>
      </c>
      <c r="I9" s="34">
        <v>0.84599999999999997</v>
      </c>
      <c r="J9" s="34">
        <v>0.85699999999999998</v>
      </c>
      <c r="K9" s="34">
        <v>0.88200000000000001</v>
      </c>
      <c r="L9" s="34">
        <v>0.88300000000000001</v>
      </c>
      <c r="M9" s="34">
        <v>0.875</v>
      </c>
      <c r="N9" s="34">
        <v>0.8</v>
      </c>
      <c r="O9" s="34">
        <v>0.76900000000000002</v>
      </c>
    </row>
    <row r="10" spans="1:15" x14ac:dyDescent="0.2">
      <c r="A10" s="16" t="s">
        <v>19</v>
      </c>
      <c r="B10" s="14" t="s">
        <v>26</v>
      </c>
      <c r="C10" s="93"/>
      <c r="D10" s="31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">
      <c r="A12" s="1" t="s">
        <v>22</v>
      </c>
      <c r="B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A13" s="17" t="s">
        <v>24</v>
      </c>
      <c r="B13" s="13" t="s">
        <v>27</v>
      </c>
      <c r="C13" s="90">
        <v>0.9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4">
        <v>1</v>
      </c>
      <c r="N13" s="24">
        <v>1</v>
      </c>
      <c r="O13" s="24">
        <v>1</v>
      </c>
    </row>
    <row r="14" spans="1:15" x14ac:dyDescent="0.2">
      <c r="A14" s="18" t="s">
        <v>23</v>
      </c>
      <c r="B14" s="13" t="s">
        <v>28</v>
      </c>
      <c r="C14" s="91"/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4">
        <v>1</v>
      </c>
      <c r="N14" s="24">
        <v>1</v>
      </c>
      <c r="O14" s="24">
        <v>1</v>
      </c>
    </row>
    <row r="16" spans="1:15" x14ac:dyDescent="0.2">
      <c r="A16" s="1" t="s">
        <v>29</v>
      </c>
    </row>
    <row r="17" spans="1:15" x14ac:dyDescent="0.2">
      <c r="A17" s="15" t="s">
        <v>37</v>
      </c>
      <c r="B17" s="19" t="s">
        <v>30</v>
      </c>
    </row>
    <row r="18" spans="1:15" x14ac:dyDescent="0.2">
      <c r="A18" s="15" t="s">
        <v>38</v>
      </c>
      <c r="B18" s="19" t="s">
        <v>42</v>
      </c>
    </row>
    <row r="19" spans="1:15" x14ac:dyDescent="0.2">
      <c r="F19" s="35"/>
    </row>
    <row r="20" spans="1:15" x14ac:dyDescent="0.2">
      <c r="B20" s="10" t="s">
        <v>17</v>
      </c>
      <c r="C20" s="10"/>
      <c r="D20" s="11">
        <v>7378</v>
      </c>
      <c r="E20" s="11">
        <v>7372</v>
      </c>
      <c r="F20" s="11">
        <v>7718</v>
      </c>
      <c r="G20" s="11">
        <v>7929</v>
      </c>
      <c r="H20" s="11">
        <v>8001</v>
      </c>
      <c r="I20" s="11">
        <v>7903</v>
      </c>
      <c r="J20" s="11">
        <v>7821</v>
      </c>
      <c r="K20" s="11">
        <v>7806</v>
      </c>
      <c r="L20" s="11">
        <v>7774</v>
      </c>
      <c r="M20" s="11">
        <v>7657</v>
      </c>
      <c r="N20" s="11">
        <v>7685</v>
      </c>
      <c r="O20" s="11">
        <v>7578</v>
      </c>
    </row>
    <row r="21" spans="1:15" x14ac:dyDescent="0.2">
      <c r="B21" s="2" t="s">
        <v>39</v>
      </c>
      <c r="C21" s="5"/>
      <c r="D21" s="11">
        <v>22</v>
      </c>
      <c r="E21" s="11">
        <v>14</v>
      </c>
      <c r="F21" s="11">
        <v>5</v>
      </c>
      <c r="G21" s="11">
        <v>8</v>
      </c>
      <c r="H21" s="11">
        <v>5</v>
      </c>
      <c r="I21" s="11">
        <v>6</v>
      </c>
      <c r="J21" s="11">
        <v>14</v>
      </c>
      <c r="K21" s="11">
        <v>13</v>
      </c>
      <c r="L21" s="11">
        <v>13</v>
      </c>
      <c r="M21" s="11">
        <v>12</v>
      </c>
      <c r="N21" s="11">
        <v>9</v>
      </c>
      <c r="O21" s="11">
        <v>7</v>
      </c>
    </row>
    <row r="22" spans="1:15" x14ac:dyDescent="0.2">
      <c r="B22" s="2" t="s">
        <v>40</v>
      </c>
      <c r="C22" s="5"/>
      <c r="D22" s="11">
        <v>2</v>
      </c>
      <c r="E22" s="11">
        <v>3</v>
      </c>
      <c r="F22" s="11">
        <v>6</v>
      </c>
      <c r="G22" s="11">
        <v>6</v>
      </c>
      <c r="H22" s="11">
        <v>7</v>
      </c>
      <c r="I22" s="11">
        <v>5</v>
      </c>
      <c r="J22" s="11">
        <v>3</v>
      </c>
      <c r="K22" s="11">
        <v>4</v>
      </c>
      <c r="L22" s="36">
        <v>4</v>
      </c>
      <c r="M22" s="11">
        <v>4</v>
      </c>
      <c r="N22" s="11">
        <v>6</v>
      </c>
      <c r="O22" s="11">
        <v>6</v>
      </c>
    </row>
  </sheetData>
  <mergeCells count="6">
    <mergeCell ref="C13:C14"/>
    <mergeCell ref="D4:O4"/>
    <mergeCell ref="A5:B5"/>
    <mergeCell ref="A7:B7"/>
    <mergeCell ref="A8:B8"/>
    <mergeCell ref="C9:C10"/>
  </mergeCells>
  <hyperlinks>
    <hyperlink ref="B17" r:id="rId1"/>
    <hyperlink ref="B18" r:id="rId2"/>
  </hyperlinks>
  <pageMargins left="0.75" right="0.75" top="1" bottom="1" header="0" footer="0"/>
  <pageSetup paperSize="9" orientation="portrait" horizontalDpi="4294967294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2016</vt:lpstr>
      <vt:lpstr>2017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Groberth Fuentes</dc:creator>
  <cp:lastModifiedBy>Groberth Fuentes</cp:lastModifiedBy>
  <cp:lastPrinted>2015-02-16T14:37:31Z</cp:lastPrinted>
  <dcterms:created xsi:type="dcterms:W3CDTF">2006-01-02T21:07:01Z</dcterms:created>
  <dcterms:modified xsi:type="dcterms:W3CDTF">2018-01-19T20:51:43Z</dcterms:modified>
</cp:coreProperties>
</file>